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sus\Documents\genalin\csc files\PBB Required Documents to be submitted to LWUA\"/>
    </mc:Choice>
  </mc:AlternateContent>
  <bookViews>
    <workbookView xWindow="0" yWindow="0" windowWidth="20490" windowHeight="7755" firstSheet="5" activeTab="5"/>
  </bookViews>
  <sheets>
    <sheet name="0316" sheetId="1" state="hidden" r:id="rId1"/>
    <sheet name="0616" sheetId="2" state="hidden" r:id="rId2"/>
    <sheet name="0916" sheetId="3" state="hidden" r:id="rId3"/>
    <sheet name="111516" sheetId="4" state="hidden" r:id="rId4"/>
    <sheet name="113016" sheetId="5" state="hidden" r:id="rId5"/>
    <sheet name="123116" sheetId="6" r:id="rId6"/>
  </sheets>
  <definedNames>
    <definedName name="_xlnm.Print_Area" localSheetId="3">'111516'!$A$1:$J$38</definedName>
    <definedName name="_xlnm.Print_Area" localSheetId="5">'123116'!$A$1:$J$38</definedName>
  </definedNames>
  <calcPr calcId="152511"/>
</workbook>
</file>

<file path=xl/calcChain.xml><?xml version="1.0" encoding="utf-8"?>
<calcChain xmlns="http://schemas.openxmlformats.org/spreadsheetml/2006/main">
  <c r="O30" i="6" l="1"/>
  <c r="P23" i="6"/>
  <c r="P24" i="6"/>
  <c r="P25" i="6"/>
  <c r="P26" i="6"/>
  <c r="P27" i="6"/>
  <c r="P28" i="6"/>
  <c r="P29" i="6"/>
  <c r="P22" i="6"/>
  <c r="O39" i="6"/>
  <c r="N30" i="6" l="1"/>
  <c r="M30" i="6"/>
  <c r="C26" i="6"/>
  <c r="B26" i="6"/>
  <c r="P18" i="6"/>
  <c r="L17" i="6"/>
  <c r="L30" i="6" s="1"/>
  <c r="P31" i="6" s="1"/>
  <c r="P32" i="6" s="1"/>
  <c r="P16" i="6"/>
  <c r="L30" i="5"/>
  <c r="O31" i="5" s="1"/>
  <c r="M30" i="5"/>
  <c r="N30" i="5"/>
  <c r="O29" i="5"/>
  <c r="O27" i="5"/>
  <c r="O26" i="5"/>
  <c r="C26" i="5"/>
  <c r="B26" i="5"/>
  <c r="O25" i="5"/>
  <c r="O24" i="5"/>
  <c r="O23" i="5"/>
  <c r="O22" i="5"/>
  <c r="O18" i="5"/>
  <c r="L17" i="5"/>
  <c r="O16" i="5"/>
  <c r="N30" i="4"/>
  <c r="P17" i="6" l="1"/>
  <c r="P30" i="6" s="1"/>
  <c r="O17" i="5"/>
  <c r="O30" i="5" s="1"/>
  <c r="O32" i="5" s="1"/>
  <c r="M31" i="4"/>
  <c r="L31" i="4"/>
  <c r="M30" i="4"/>
  <c r="L17" i="4"/>
  <c r="O17" i="4" s="1"/>
  <c r="O29" i="4"/>
  <c r="O27" i="4"/>
  <c r="O26" i="4"/>
  <c r="O25" i="4"/>
  <c r="O24" i="4"/>
  <c r="O23" i="4"/>
  <c r="O22" i="4"/>
  <c r="O18" i="4"/>
  <c r="O16" i="4"/>
  <c r="C26" i="4"/>
  <c r="B26" i="4"/>
  <c r="O16" i="3"/>
  <c r="M30" i="3"/>
  <c r="L30" i="3"/>
  <c r="O28" i="3"/>
  <c r="O29" i="3"/>
  <c r="O30" i="4" l="1"/>
  <c r="L30" i="4"/>
  <c r="O31" i="4"/>
  <c r="O32" i="4" s="1"/>
  <c r="O27" i="3"/>
  <c r="M18" i="3"/>
  <c r="N25" i="3"/>
  <c r="N30" i="3" s="1"/>
  <c r="O31" i="3" l="1"/>
  <c r="O18" i="3"/>
  <c r="C29" i="3" l="1"/>
  <c r="B29" i="3"/>
  <c r="O26" i="3"/>
  <c r="O26" i="2"/>
  <c r="O17" i="3"/>
  <c r="O19" i="3" s="1"/>
  <c r="O24" i="3"/>
  <c r="O25" i="3"/>
  <c r="O23" i="3" l="1"/>
  <c r="O22" i="3"/>
  <c r="O30" i="3" s="1"/>
  <c r="O23" i="2"/>
  <c r="O22" i="2"/>
  <c r="O24" i="2" s="1"/>
  <c r="L17" i="2"/>
  <c r="C28" i="2"/>
  <c r="B28" i="2"/>
  <c r="B29" i="2" s="1"/>
  <c r="B26" i="1"/>
  <c r="C26" i="1"/>
  <c r="O33" i="1"/>
  <c r="O42" i="1" s="1"/>
</calcChain>
</file>

<file path=xl/comments1.xml><?xml version="1.0" encoding="utf-8"?>
<comments xmlns="http://schemas.openxmlformats.org/spreadsheetml/2006/main">
  <authors>
    <author>User</author>
  </authors>
  <commentList>
    <comment ref="N17" authorId="0" shapeId="0">
      <text>
        <r>
          <rPr>
            <b/>
            <sz val="9"/>
            <color indexed="81"/>
            <rFont val="Tahoma"/>
            <family val="2"/>
          </rPr>
          <t>User:</t>
        </r>
        <r>
          <rPr>
            <sz val="9"/>
            <color indexed="81"/>
            <rFont val="Tahoma"/>
            <family val="2"/>
          </rPr>
          <t xml:space="preserve">
confirm</t>
        </r>
      </text>
    </comment>
  </commentList>
</comments>
</file>

<file path=xl/sharedStrings.xml><?xml version="1.0" encoding="utf-8"?>
<sst xmlns="http://schemas.openxmlformats.org/spreadsheetml/2006/main" count="351" uniqueCount="92">
  <si>
    <t>ANNEX 5</t>
  </si>
  <si>
    <t>Report on Ageing of Cash Advances</t>
  </si>
  <si>
    <t>Schedule of Advances to Officers and Employees</t>
  </si>
  <si>
    <t>Agency Name:</t>
  </si>
  <si>
    <t>BACOLOD (LDN) WATER DISTRICT</t>
  </si>
  <si>
    <t>Book No:</t>
  </si>
  <si>
    <t>Agency Code:</t>
  </si>
  <si>
    <t>Account Title:</t>
  </si>
  <si>
    <t>Advances to Officers &amp; Employees</t>
  </si>
  <si>
    <t>Account Code:</t>
  </si>
  <si>
    <t>Name</t>
  </si>
  <si>
    <t>Granted</t>
  </si>
  <si>
    <t>Liquidated</t>
  </si>
  <si>
    <t>Balance</t>
  </si>
  <si>
    <t>Total Amount</t>
  </si>
  <si>
    <t>Amount due</t>
  </si>
  <si>
    <t>Remarks</t>
  </si>
  <si>
    <t>Less than 30 days</t>
  </si>
  <si>
    <t>31-60 days</t>
  </si>
  <si>
    <t>61-365 days</t>
  </si>
  <si>
    <t>Over 1 year</t>
  </si>
  <si>
    <t>(state date of liquidation and reason why if liquidated after the cut-off date)</t>
  </si>
  <si>
    <t>A. Advances for Special Purposes</t>
  </si>
  <si>
    <t>1. Local Travel</t>
  </si>
  <si>
    <t>2. Foreigh Travel</t>
  </si>
  <si>
    <t>3. Special Activities/Projects</t>
  </si>
  <si>
    <t>B. Advances to Regular</t>
  </si>
  <si>
    <t>Disbursing Officers</t>
  </si>
  <si>
    <t>1. Payroll</t>
  </si>
  <si>
    <t>2. Seminar/Conference</t>
  </si>
  <si>
    <t>Expenses</t>
  </si>
  <si>
    <t>Genalin A. Amantiad</t>
  </si>
  <si>
    <t>TOTALS:</t>
  </si>
  <si>
    <t>Certified Correct:</t>
  </si>
  <si>
    <t>Approved by:</t>
  </si>
  <si>
    <t>ALMA S. MAGLANA</t>
  </si>
  <si>
    <t>ENGR. NOEL L. RESABAL</t>
  </si>
  <si>
    <t>Head, Accounting Office</t>
  </si>
  <si>
    <t>Agency Head</t>
  </si>
  <si>
    <t>Verified by:</t>
  </si>
  <si>
    <t>REMY U PAHUYO</t>
  </si>
  <si>
    <t>Date Submitted:</t>
  </si>
  <si>
    <t>COA Audit Team Leader</t>
  </si>
  <si>
    <t>Note: This Report on Ageing of Cash Advances shall be submitted by the Agency directly to COA. COA shall report to the IATF of the Agency's compliance with the Ageing of  Cash Advances Good Governance condition upon their receipt of the report</t>
  </si>
  <si>
    <t>As of March 31, 2016</t>
  </si>
  <si>
    <t>wages</t>
  </si>
  <si>
    <t>jan</t>
  </si>
  <si>
    <t>feb</t>
  </si>
  <si>
    <t>mar</t>
  </si>
  <si>
    <t>diff</t>
  </si>
  <si>
    <t>overt</t>
  </si>
  <si>
    <t>cloth</t>
  </si>
  <si>
    <t>pib</t>
  </si>
  <si>
    <t>pf</t>
  </si>
  <si>
    <t>As of June 30, 2016</t>
  </si>
  <si>
    <t>Lerma C. Daraman</t>
  </si>
  <si>
    <t>Engr. Noel L. Resabal</t>
  </si>
  <si>
    <t>apr</t>
  </si>
  <si>
    <t>may</t>
  </si>
  <si>
    <t>june</t>
  </si>
  <si>
    <t>Jasmin G. Alangilan</t>
  </si>
  <si>
    <t>Romuel M. Luzon</t>
  </si>
  <si>
    <t>Justino P. Sucuano</t>
  </si>
  <si>
    <t>Michael S. Manera</t>
  </si>
  <si>
    <t>ps</t>
  </si>
  <si>
    <t>pbb</t>
  </si>
  <si>
    <t>pbi</t>
  </si>
  <si>
    <t>mid yr</t>
  </si>
  <si>
    <t>As of September 30, 2016</t>
  </si>
  <si>
    <t>travel</t>
  </si>
  <si>
    <t>july</t>
  </si>
  <si>
    <t>august</t>
  </si>
  <si>
    <t>september</t>
  </si>
  <si>
    <t>honoraria</t>
  </si>
  <si>
    <t>1stQ</t>
  </si>
  <si>
    <t>2ndQ</t>
  </si>
  <si>
    <t>wages 2ndQ</t>
  </si>
  <si>
    <t>wages3Q</t>
  </si>
  <si>
    <t>As of November 15, 2016</t>
  </si>
  <si>
    <t>october</t>
  </si>
  <si>
    <t>oct.</t>
  </si>
  <si>
    <t xml:space="preserve">wages </t>
  </si>
  <si>
    <t>cg</t>
  </si>
  <si>
    <t>feeding</t>
  </si>
  <si>
    <t>nov. 15</t>
  </si>
  <si>
    <t>Mps</t>
  </si>
  <si>
    <t>nov.30</t>
  </si>
  <si>
    <t>requested by Silva Dalman</t>
  </si>
  <si>
    <t>As of December 31, 2016</t>
  </si>
  <si>
    <t>pei</t>
  </si>
  <si>
    <t>yr end</t>
  </si>
  <si>
    <t>CAgen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</si>
</sst>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8"/>
      <color theme="1"/>
      <name val="Calibri"/>
      <family val="2"/>
      <scheme val="minor"/>
    </font>
    <font>
      <sz val="10"/>
      <color theme="1"/>
      <name val="Calibri"/>
      <family val="2"/>
      <scheme val="minor"/>
    </font>
    <font>
      <sz val="9"/>
      <color theme="1"/>
      <name val="Calibri"/>
      <family val="2"/>
      <scheme val="minor"/>
    </font>
    <font>
      <i/>
      <sz val="11"/>
      <color rgb="FFFF0000"/>
      <name val="Calibri"/>
      <family val="2"/>
      <scheme val="minor"/>
    </font>
    <font>
      <u/>
      <sz val="11"/>
      <color theme="1"/>
      <name val="Calibri"/>
      <family val="2"/>
      <scheme val="minor"/>
    </font>
    <font>
      <i/>
      <sz val="10"/>
      <color rgb="FFFF0000"/>
      <name val="Calibri"/>
      <family val="2"/>
      <scheme val="minor"/>
    </font>
    <font>
      <sz val="10"/>
      <color rgb="FFFF0000"/>
      <name val="Calibri"/>
      <family val="2"/>
      <scheme val="minor"/>
    </font>
    <font>
      <sz val="11"/>
      <color rgb="FFFF0000"/>
      <name val="Calibri"/>
      <family val="2"/>
      <scheme val="minor"/>
    </font>
    <font>
      <sz val="9"/>
      <color rgb="FFFF0000"/>
      <name val="Calibri"/>
      <family val="2"/>
      <scheme val="minor"/>
    </font>
    <font>
      <u/>
      <sz val="11"/>
      <color rgb="FFFF0000"/>
      <name val="Calibri"/>
      <family val="2"/>
      <scheme val="minor"/>
    </font>
    <font>
      <sz val="11"/>
      <color theme="3"/>
      <name val="Calibri"/>
      <family val="2"/>
      <scheme val="minor"/>
    </font>
    <font>
      <sz val="9"/>
      <color theme="3"/>
      <name val="Calibri"/>
      <family val="2"/>
      <scheme val="minor"/>
    </font>
    <font>
      <sz val="10"/>
      <color theme="3"/>
      <name val="Calibri"/>
      <family val="2"/>
      <scheme val="minor"/>
    </font>
    <font>
      <i/>
      <sz val="10"/>
      <color theme="3"/>
      <name val="Calibri"/>
      <family val="2"/>
      <scheme val="minor"/>
    </font>
    <font>
      <u/>
      <sz val="11"/>
      <color theme="3"/>
      <name val="Calibri"/>
      <family val="2"/>
      <scheme val="minor"/>
    </font>
    <font>
      <b/>
      <i/>
      <sz val="10"/>
      <color theme="1"/>
      <name val="Calibri"/>
      <family val="2"/>
      <scheme val="minor"/>
    </font>
    <font>
      <b/>
      <i/>
      <sz val="11"/>
      <color theme="1"/>
      <name val="Calibri"/>
      <family val="2"/>
      <scheme val="minor"/>
    </font>
    <font>
      <sz val="11"/>
      <color rgb="FFC00000"/>
      <name val="Calibri"/>
      <family val="2"/>
      <scheme val="minor"/>
    </font>
    <font>
      <sz val="9"/>
      <color indexed="81"/>
      <name val="Tahoma"/>
      <family val="2"/>
    </font>
    <font>
      <b/>
      <sz val="9"/>
      <color indexed="81"/>
      <name val="Tahoma"/>
      <family val="2"/>
    </font>
    <font>
      <sz val="9"/>
      <color theme="0"/>
      <name val="Calibri"/>
      <family val="2"/>
      <scheme val="minor"/>
    </font>
    <font>
      <i/>
      <sz val="10"/>
      <color theme="0"/>
      <name val="Calibri"/>
      <family val="2"/>
      <scheme val="minor"/>
    </font>
    <font>
      <sz val="10"/>
      <color theme="0"/>
      <name val="Calibri"/>
      <family val="2"/>
      <scheme val="minor"/>
    </font>
    <font>
      <b/>
      <i/>
      <sz val="10"/>
      <color theme="0"/>
      <name val="Calibri"/>
      <family val="2"/>
      <scheme val="minor"/>
    </font>
    <font>
      <b/>
      <i/>
      <sz val="11"/>
      <color theme="0"/>
      <name val="Calibri"/>
      <family val="2"/>
      <scheme val="minor"/>
    </font>
    <font>
      <u/>
      <sz val="11"/>
      <color theme="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0"/>
        <bgColor indexed="64"/>
      </patternFill>
    </fill>
  </fills>
  <borders count="21">
    <border>
      <left/>
      <right/>
      <top/>
      <bottom/>
      <diagonal/>
    </border>
    <border>
      <left/>
      <right/>
      <top/>
      <bottom style="thin">
        <color indexed="64"/>
      </bottom>
      <diagonal/>
    </border>
    <border>
      <left/>
      <right/>
      <top style="thin">
        <color auto="1"/>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133">
    <xf numFmtId="0" fontId="0" fillId="0" borderId="0" xfId="0"/>
    <xf numFmtId="0" fontId="2" fillId="0" borderId="0" xfId="0" applyFont="1" applyAlignment="1">
      <alignment horizontal="center"/>
    </xf>
    <xf numFmtId="0" fontId="2" fillId="0" borderId="0" xfId="0" applyFont="1"/>
    <xf numFmtId="0" fontId="2" fillId="0" borderId="1" xfId="0" applyFont="1" applyBorder="1"/>
    <xf numFmtId="0" fontId="4" fillId="0" borderId="0" xfId="0" applyFont="1"/>
    <xf numFmtId="0" fontId="0" fillId="0" borderId="1" xfId="0" applyBorder="1"/>
    <xf numFmtId="0" fontId="2" fillId="0" borderId="2" xfId="0" applyFont="1" applyBorder="1"/>
    <xf numFmtId="0" fontId="5" fillId="0" borderId="2" xfId="0" applyFont="1" applyBorder="1" applyAlignment="1">
      <alignment horizontal="left"/>
    </xf>
    <xf numFmtId="0" fontId="0" fillId="0" borderId="2" xfId="0" applyBorder="1" applyAlignment="1">
      <alignment horizontal="center"/>
    </xf>
    <xf numFmtId="0" fontId="2" fillId="0" borderId="8" xfId="0" applyFont="1" applyBorder="1" applyAlignment="1">
      <alignment horizont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5" fillId="0" borderId="11" xfId="0" applyFont="1" applyBorder="1" applyAlignment="1">
      <alignment horizontal="center" wrapText="1"/>
    </xf>
    <xf numFmtId="0" fontId="4" fillId="0" borderId="12" xfId="0" applyFont="1" applyBorder="1" applyAlignment="1">
      <alignment wrapText="1"/>
    </xf>
    <xf numFmtId="0" fontId="0" fillId="0" borderId="13" xfId="0" applyBorder="1"/>
    <xf numFmtId="0" fontId="0" fillId="0" borderId="11" xfId="0" applyBorder="1"/>
    <xf numFmtId="0" fontId="6" fillId="0" borderId="12" xfId="0" applyFont="1" applyBorder="1"/>
    <xf numFmtId="0" fontId="0" fillId="0" borderId="13" xfId="0" applyNumberFormat="1" applyBorder="1" applyAlignment="1">
      <alignment horizontal="center"/>
    </xf>
    <xf numFmtId="0" fontId="0" fillId="0" borderId="13" xfId="0" applyBorder="1" applyAlignment="1">
      <alignment horizontal="center"/>
    </xf>
    <xf numFmtId="0" fontId="7" fillId="0" borderId="13" xfId="0" applyFont="1" applyBorder="1" applyAlignment="1">
      <alignment horizontal="center"/>
    </xf>
    <xf numFmtId="0" fontId="0" fillId="0" borderId="13" xfId="1" applyNumberFormat="1" applyFont="1" applyBorder="1" applyAlignment="1">
      <alignment horizontal="center"/>
    </xf>
    <xf numFmtId="14" fontId="5" fillId="0" borderId="11" xfId="0" applyNumberFormat="1" applyFont="1" applyBorder="1" applyAlignment="1">
      <alignment horizontal="center"/>
    </xf>
    <xf numFmtId="0" fontId="0" fillId="0" borderId="12" xfId="0" applyBorder="1"/>
    <xf numFmtId="0" fontId="0" fillId="0" borderId="0" xfId="0" applyFill="1" applyBorder="1"/>
    <xf numFmtId="43" fontId="0" fillId="0" borderId="0" xfId="1" applyFont="1"/>
    <xf numFmtId="0" fontId="6" fillId="0" borderId="12" xfId="0" applyFont="1" applyBorder="1" applyAlignment="1">
      <alignment vertical="center" wrapText="1"/>
    </xf>
    <xf numFmtId="0" fontId="7" fillId="0" borderId="12" xfId="0" applyFont="1" applyBorder="1"/>
    <xf numFmtId="43" fontId="0" fillId="0" borderId="13" xfId="1" applyFont="1" applyBorder="1" applyAlignment="1">
      <alignment horizontal="center"/>
    </xf>
    <xf numFmtId="0" fontId="3" fillId="0" borderId="0" xfId="0" applyFont="1"/>
    <xf numFmtId="43" fontId="3" fillId="0" borderId="0" xfId="1" applyFont="1"/>
    <xf numFmtId="0" fontId="7" fillId="0" borderId="14" xfId="0" applyFont="1" applyBorder="1"/>
    <xf numFmtId="43" fontId="0" fillId="0" borderId="15" xfId="1" applyFont="1" applyBorder="1"/>
    <xf numFmtId="0" fontId="0" fillId="0" borderId="15" xfId="0" applyBorder="1"/>
    <xf numFmtId="0" fontId="0" fillId="0" borderId="16" xfId="0" applyBorder="1"/>
    <xf numFmtId="0" fontId="4" fillId="0" borderId="17" xfId="0" applyFont="1" applyBorder="1" applyAlignment="1">
      <alignment horizontal="center"/>
    </xf>
    <xf numFmtId="43" fontId="0" fillId="0" borderId="18" xfId="0" applyNumberFormat="1" applyBorder="1"/>
    <xf numFmtId="0" fontId="0" fillId="0" borderId="18" xfId="0" applyBorder="1"/>
    <xf numFmtId="0" fontId="0" fillId="0" borderId="19" xfId="0" applyBorder="1"/>
    <xf numFmtId="0" fontId="4" fillId="0" borderId="0" xfId="0" applyFont="1" applyBorder="1" applyAlignment="1">
      <alignment horizontal="center"/>
    </xf>
    <xf numFmtId="43" fontId="0" fillId="0" borderId="0" xfId="0" applyNumberFormat="1" applyBorder="1"/>
    <xf numFmtId="0" fontId="0" fillId="0" borderId="0" xfId="0" applyBorder="1"/>
    <xf numFmtId="0" fontId="5" fillId="0" borderId="0" xfId="0" applyFont="1"/>
    <xf numFmtId="43" fontId="8" fillId="0" borderId="0" xfId="1" applyFont="1"/>
    <xf numFmtId="0" fontId="9" fillId="0" borderId="0" xfId="0" applyFont="1" applyAlignment="1">
      <alignment horizontal="center"/>
    </xf>
    <xf numFmtId="0" fontId="2" fillId="0" borderId="0" xfId="0" applyFont="1" applyAlignment="1">
      <alignment horizont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2" fillId="0" borderId="0" xfId="0" applyFont="1" applyAlignment="1">
      <alignment horizontal="center"/>
    </xf>
    <xf numFmtId="0" fontId="0" fillId="0" borderId="10" xfId="0" applyBorder="1" applyAlignment="1">
      <alignment horizontal="center" vertical="center" wrapText="1"/>
    </xf>
    <xf numFmtId="0" fontId="0" fillId="0" borderId="10" xfId="0" applyBorder="1" applyAlignment="1">
      <alignment horizontal="center" vertical="center"/>
    </xf>
    <xf numFmtId="43" fontId="10" fillId="0" borderId="0" xfId="1" applyFont="1"/>
    <xf numFmtId="43" fontId="11" fillId="0" borderId="0" xfId="1" applyFont="1"/>
    <xf numFmtId="43" fontId="0" fillId="0" borderId="13" xfId="1" applyFont="1" applyBorder="1"/>
    <xf numFmtId="43" fontId="3" fillId="0" borderId="0" xfId="1" applyFont="1" applyFill="1" applyBorder="1" applyAlignment="1">
      <alignment horizontal="center"/>
    </xf>
    <xf numFmtId="43" fontId="13" fillId="0" borderId="0" xfId="1" applyFont="1" applyFill="1" applyBorder="1" applyAlignment="1">
      <alignment horizontal="center"/>
    </xf>
    <xf numFmtId="43" fontId="13" fillId="0" borderId="0" xfId="1" applyFont="1"/>
    <xf numFmtId="43" fontId="12" fillId="0" borderId="0" xfId="1" applyFont="1"/>
    <xf numFmtId="43" fontId="11" fillId="0" borderId="0" xfId="1" applyFont="1" applyBorder="1"/>
    <xf numFmtId="0" fontId="12" fillId="0" borderId="0" xfId="0" applyFont="1"/>
    <xf numFmtId="0" fontId="13" fillId="0" borderId="0" xfId="0" applyFont="1" applyBorder="1"/>
    <xf numFmtId="0" fontId="14" fillId="0" borderId="0" xfId="0" applyFont="1" applyAlignment="1">
      <alignment horizontal="center"/>
    </xf>
    <xf numFmtId="43" fontId="15" fillId="0" borderId="0" xfId="1" applyFont="1"/>
    <xf numFmtId="0" fontId="15" fillId="0" borderId="0" xfId="0" applyFont="1"/>
    <xf numFmtId="43" fontId="16" fillId="0" borderId="0" xfId="1" applyFont="1" applyFill="1" applyBorder="1" applyAlignment="1">
      <alignment horizontal="center"/>
    </xf>
    <xf numFmtId="43" fontId="16" fillId="0" borderId="0" xfId="1" applyFont="1"/>
    <xf numFmtId="43" fontId="17" fillId="0" borderId="0" xfId="1" applyFont="1"/>
    <xf numFmtId="43" fontId="18" fillId="0" borderId="0" xfId="1" applyFont="1"/>
    <xf numFmtId="0" fontId="16" fillId="0" borderId="0" xfId="0" applyFont="1" applyBorder="1"/>
    <xf numFmtId="43" fontId="17" fillId="0" borderId="0" xfId="1" applyFont="1" applyBorder="1"/>
    <xf numFmtId="43" fontId="15" fillId="0" borderId="0" xfId="1" applyFont="1" applyFill="1" applyBorder="1" applyAlignment="1">
      <alignment horizontal="center"/>
    </xf>
    <xf numFmtId="0" fontId="19" fillId="0" borderId="0" xfId="0" applyFont="1" applyAlignment="1">
      <alignment horizontal="center"/>
    </xf>
    <xf numFmtId="43" fontId="18" fillId="2" borderId="0" xfId="1" applyFont="1" applyFill="1"/>
    <xf numFmtId="0" fontId="2" fillId="0" borderId="0" xfId="0" applyFont="1" applyAlignment="1">
      <alignment horizontal="center"/>
    </xf>
    <xf numFmtId="0" fontId="0" fillId="0" borderId="10" xfId="0" applyBorder="1" applyAlignment="1">
      <alignment horizontal="center" vertical="center" wrapText="1"/>
    </xf>
    <xf numFmtId="0" fontId="0" fillId="0" borderId="10" xfId="0" applyBorder="1" applyAlignment="1">
      <alignment horizontal="center" vertical="center"/>
    </xf>
    <xf numFmtId="43" fontId="20" fillId="0" borderId="0" xfId="1" applyFont="1" applyBorder="1"/>
    <xf numFmtId="43" fontId="21" fillId="0" borderId="0" xfId="1" applyFont="1"/>
    <xf numFmtId="43" fontId="12" fillId="0" borderId="0" xfId="1" applyFont="1" applyFill="1"/>
    <xf numFmtId="0" fontId="13" fillId="3" borderId="0" xfId="0" applyFont="1" applyFill="1" applyBorder="1"/>
    <xf numFmtId="43" fontId="11" fillId="3" borderId="0" xfId="1" applyFont="1" applyFill="1" applyBorder="1"/>
    <xf numFmtId="43" fontId="11" fillId="3" borderId="0" xfId="1" applyFont="1" applyFill="1"/>
    <xf numFmtId="43" fontId="0" fillId="0" borderId="13" xfId="1" applyFont="1" applyFill="1" applyBorder="1" applyAlignment="1">
      <alignment horizontal="center"/>
    </xf>
    <xf numFmtId="43" fontId="0" fillId="0" borderId="13" xfId="1" applyFont="1" applyFill="1" applyBorder="1"/>
    <xf numFmtId="0" fontId="7" fillId="0" borderId="0" xfId="0" applyFont="1"/>
    <xf numFmtId="43" fontId="22" fillId="0" borderId="0" xfId="1" applyFont="1"/>
    <xf numFmtId="0" fontId="22" fillId="0" borderId="0" xfId="0" applyFont="1"/>
    <xf numFmtId="43" fontId="22" fillId="0" borderId="0" xfId="0" applyNumberFormat="1" applyFont="1"/>
    <xf numFmtId="43" fontId="10" fillId="4" borderId="0" xfId="1" applyFont="1" applyFill="1"/>
    <xf numFmtId="43" fontId="10" fillId="0" borderId="0" xfId="1" applyFont="1" applyFill="1"/>
    <xf numFmtId="0" fontId="2" fillId="0" borderId="0" xfId="0" applyFont="1" applyAlignment="1">
      <alignment horizont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2" fillId="0" borderId="0" xfId="0" applyFont="1" applyAlignment="1">
      <alignment horizontal="center"/>
    </xf>
    <xf numFmtId="0" fontId="0" fillId="0" borderId="10" xfId="0" applyBorder="1" applyAlignment="1">
      <alignment horizontal="center" vertical="center" wrapText="1"/>
    </xf>
    <xf numFmtId="0" fontId="0" fillId="0" borderId="10" xfId="0" applyBorder="1" applyAlignment="1">
      <alignment horizontal="center" vertical="center"/>
    </xf>
    <xf numFmtId="43" fontId="11" fillId="2" borderId="0" xfId="1" applyFont="1" applyFill="1" applyBorder="1"/>
    <xf numFmtId="43" fontId="10" fillId="2" borderId="0" xfId="1" applyFont="1" applyFill="1"/>
    <xf numFmtId="0" fontId="0" fillId="0" borderId="20" xfId="0" applyBorder="1" applyAlignment="1">
      <alignment horizontal="center"/>
    </xf>
    <xf numFmtId="0" fontId="7" fillId="0" borderId="0" xfId="0" applyFont="1" applyAlignment="1">
      <alignment horizontal="left" vertical="center" wrapText="1"/>
    </xf>
    <xf numFmtId="0" fontId="0" fillId="0" borderId="1" xfId="0" applyBorder="1" applyAlignment="1">
      <alignment horizontal="center"/>
    </xf>
    <xf numFmtId="15"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4" xfId="0" applyBorder="1" applyAlignment="1">
      <alignment horizontal="center" vertical="center"/>
    </xf>
    <xf numFmtId="0" fontId="0" fillId="0" borderId="10" xfId="0" applyBorder="1" applyAlignment="1">
      <alignment horizontal="center" vertic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5" fillId="0" borderId="0" xfId="0" applyFont="1"/>
    <xf numFmtId="0" fontId="3" fillId="0" borderId="0" xfId="0" applyFont="1" applyFill="1" applyBorder="1"/>
    <xf numFmtId="43" fontId="3" fillId="0" borderId="0" xfId="0" applyNumberFormat="1" applyFont="1"/>
    <xf numFmtId="43" fontId="26" fillId="0" borderId="0" xfId="1" applyFont="1"/>
    <xf numFmtId="43" fontId="26" fillId="0" borderId="0" xfId="1" applyFont="1" applyFill="1"/>
    <xf numFmtId="43" fontId="27" fillId="0" borderId="0" xfId="1" applyFont="1"/>
    <xf numFmtId="0" fontId="25" fillId="0" borderId="0" xfId="0" applyFont="1" applyBorder="1"/>
    <xf numFmtId="43" fontId="27" fillId="0" borderId="0" xfId="1" applyFont="1" applyBorder="1"/>
    <xf numFmtId="43" fontId="3" fillId="0" borderId="0" xfId="1" applyFont="1" applyFill="1"/>
    <xf numFmtId="43" fontId="25" fillId="0" borderId="0" xfId="1" applyFont="1" applyFill="1" applyBorder="1" applyAlignment="1">
      <alignment horizontal="center"/>
    </xf>
    <xf numFmtId="43" fontId="25" fillId="0" borderId="0" xfId="1" applyFont="1"/>
    <xf numFmtId="43" fontId="28" fillId="0" borderId="0" xfId="1" applyFont="1" applyBorder="1"/>
    <xf numFmtId="43" fontId="29" fillId="0" borderId="0" xfId="1" applyFont="1"/>
    <xf numFmtId="0" fontId="30" fillId="0" borderId="0" xfId="0" applyFont="1" applyAlignment="1">
      <alignment horizontal="center"/>
    </xf>
    <xf numFmtId="43" fontId="26" fillId="5" borderId="0" xfId="1" applyFont="1" applyFill="1"/>
    <xf numFmtId="43" fontId="27" fillId="5" borderId="0" xfId="1" applyFont="1" applyFill="1" applyBorder="1"/>
    <xf numFmtId="0" fontId="25" fillId="5" borderId="0" xfId="0" applyFont="1" applyFill="1" applyBorder="1"/>
    <xf numFmtId="43" fontId="27" fillId="5" borderId="0" xfId="1" applyFont="1" applyFill="1"/>
    <xf numFmtId="43" fontId="29" fillId="0" borderId="0" xfId="1" applyFont="1" applyBorder="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600080</xdr:colOff>
      <xdr:row>26</xdr:row>
      <xdr:rowOff>114301</xdr:rowOff>
    </xdr:from>
    <xdr:to>
      <xdr:col>3</xdr:col>
      <xdr:colOff>66675</xdr:colOff>
      <xdr:row>33</xdr:row>
      <xdr:rowOff>47625</xdr:rowOff>
    </xdr:to>
    <xdr:pic>
      <xdr:nvPicPr>
        <xdr:cNvPr id="2" name="Picture 1" descr="Alma Maglana.png"/>
        <xdr:cNvPicPr>
          <a:picLocks noChangeAspect="1"/>
        </xdr:cNvPicPr>
      </xdr:nvPicPr>
      <xdr:blipFill>
        <a:blip xmlns:r="http://schemas.openxmlformats.org/officeDocument/2006/relationships" r:embed="rId1" cstate="print"/>
        <a:stretch>
          <a:fillRect/>
        </a:stretch>
      </xdr:blipFill>
      <xdr:spPr>
        <a:xfrm>
          <a:off x="1809755" y="5734051"/>
          <a:ext cx="1238245" cy="1266824"/>
        </a:xfrm>
        <a:prstGeom prst="rect">
          <a:avLst/>
        </a:prstGeom>
      </xdr:spPr>
    </xdr:pic>
    <xdr:clientData/>
  </xdr:twoCellAnchor>
  <xdr:twoCellAnchor editAs="oneCell">
    <xdr:from>
      <xdr:col>5</xdr:col>
      <xdr:colOff>485780</xdr:colOff>
      <xdr:row>24</xdr:row>
      <xdr:rowOff>171450</xdr:rowOff>
    </xdr:from>
    <xdr:to>
      <xdr:col>8</xdr:col>
      <xdr:colOff>419105</xdr:colOff>
      <xdr:row>34</xdr:row>
      <xdr:rowOff>28575</xdr:rowOff>
    </xdr:to>
    <xdr:pic>
      <xdr:nvPicPr>
        <xdr:cNvPr id="3" name="Picture 2" descr="Noel Resabal.png"/>
        <xdr:cNvPicPr>
          <a:picLocks noChangeAspect="1"/>
        </xdr:cNvPicPr>
      </xdr:nvPicPr>
      <xdr:blipFill>
        <a:blip xmlns:r="http://schemas.openxmlformats.org/officeDocument/2006/relationships" r:embed="rId2" cstate="print"/>
        <a:stretch>
          <a:fillRect/>
        </a:stretch>
      </xdr:blipFill>
      <xdr:spPr>
        <a:xfrm>
          <a:off x="4848230" y="5981700"/>
          <a:ext cx="1762125" cy="1762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600081</xdr:colOff>
      <xdr:row>28</xdr:row>
      <xdr:rowOff>114301</xdr:rowOff>
    </xdr:from>
    <xdr:to>
      <xdr:col>2</xdr:col>
      <xdr:colOff>723900</xdr:colOff>
      <xdr:row>34</xdr:row>
      <xdr:rowOff>161925</xdr:rowOff>
    </xdr:to>
    <xdr:pic>
      <xdr:nvPicPr>
        <xdr:cNvPr id="2" name="Picture 1" descr="Alma Maglana.png"/>
        <xdr:cNvPicPr>
          <a:picLocks noChangeAspect="1"/>
        </xdr:cNvPicPr>
      </xdr:nvPicPr>
      <xdr:blipFill>
        <a:blip xmlns:r="http://schemas.openxmlformats.org/officeDocument/2006/relationships" r:embed="rId1" cstate="print"/>
        <a:stretch>
          <a:fillRect/>
        </a:stretch>
      </xdr:blipFill>
      <xdr:spPr>
        <a:xfrm>
          <a:off x="1809756" y="6115051"/>
          <a:ext cx="1009644" cy="1190624"/>
        </a:xfrm>
        <a:prstGeom prst="rect">
          <a:avLst/>
        </a:prstGeom>
      </xdr:spPr>
    </xdr:pic>
    <xdr:clientData/>
  </xdr:twoCellAnchor>
  <xdr:twoCellAnchor editAs="oneCell">
    <xdr:from>
      <xdr:col>6</xdr:col>
      <xdr:colOff>266706</xdr:colOff>
      <xdr:row>28</xdr:row>
      <xdr:rowOff>104776</xdr:rowOff>
    </xdr:from>
    <xdr:to>
      <xdr:col>8</xdr:col>
      <xdr:colOff>495300</xdr:colOff>
      <xdr:row>36</xdr:row>
      <xdr:rowOff>28570</xdr:rowOff>
    </xdr:to>
    <xdr:pic>
      <xdr:nvPicPr>
        <xdr:cNvPr id="3" name="Picture 2" descr="Noel Resabal.png"/>
        <xdr:cNvPicPr>
          <a:picLocks noChangeAspect="1"/>
        </xdr:cNvPicPr>
      </xdr:nvPicPr>
      <xdr:blipFill>
        <a:blip xmlns:r="http://schemas.openxmlformats.org/officeDocument/2006/relationships" r:embed="rId2" cstate="print"/>
        <a:stretch>
          <a:fillRect/>
        </a:stretch>
      </xdr:blipFill>
      <xdr:spPr>
        <a:xfrm>
          <a:off x="5238756" y="6105526"/>
          <a:ext cx="1447794" cy="14477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600081</xdr:colOff>
      <xdr:row>29</xdr:row>
      <xdr:rowOff>114301</xdr:rowOff>
    </xdr:from>
    <xdr:to>
      <xdr:col>2</xdr:col>
      <xdr:colOff>781050</xdr:colOff>
      <xdr:row>35</xdr:row>
      <xdr:rowOff>46703</xdr:rowOff>
    </xdr:to>
    <xdr:pic>
      <xdr:nvPicPr>
        <xdr:cNvPr id="2" name="Picture 1" descr="Alma Maglana.png"/>
        <xdr:cNvPicPr>
          <a:picLocks noChangeAspect="1"/>
        </xdr:cNvPicPr>
      </xdr:nvPicPr>
      <xdr:blipFill>
        <a:blip xmlns:r="http://schemas.openxmlformats.org/officeDocument/2006/relationships" r:embed="rId1" cstate="print"/>
        <a:stretch>
          <a:fillRect/>
        </a:stretch>
      </xdr:blipFill>
      <xdr:spPr>
        <a:xfrm>
          <a:off x="1809756" y="6305551"/>
          <a:ext cx="1066794" cy="1075402"/>
        </a:xfrm>
        <a:prstGeom prst="rect">
          <a:avLst/>
        </a:prstGeom>
      </xdr:spPr>
    </xdr:pic>
    <xdr:clientData/>
  </xdr:twoCellAnchor>
  <xdr:twoCellAnchor editAs="oneCell">
    <xdr:from>
      <xdr:col>6</xdr:col>
      <xdr:colOff>266706</xdr:colOff>
      <xdr:row>29</xdr:row>
      <xdr:rowOff>104776</xdr:rowOff>
    </xdr:from>
    <xdr:to>
      <xdr:col>8</xdr:col>
      <xdr:colOff>495300</xdr:colOff>
      <xdr:row>37</xdr:row>
      <xdr:rowOff>28570</xdr:rowOff>
    </xdr:to>
    <xdr:pic>
      <xdr:nvPicPr>
        <xdr:cNvPr id="3" name="Picture 2" descr="Noel Resabal.png"/>
        <xdr:cNvPicPr>
          <a:picLocks noChangeAspect="1"/>
        </xdr:cNvPicPr>
      </xdr:nvPicPr>
      <xdr:blipFill>
        <a:blip xmlns:r="http://schemas.openxmlformats.org/officeDocument/2006/relationships" r:embed="rId2" cstate="print"/>
        <a:stretch>
          <a:fillRect/>
        </a:stretch>
      </xdr:blipFill>
      <xdr:spPr>
        <a:xfrm>
          <a:off x="5238756" y="6105526"/>
          <a:ext cx="1447794" cy="14477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514356</xdr:colOff>
      <xdr:row>32</xdr:row>
      <xdr:rowOff>47626</xdr:rowOff>
    </xdr:from>
    <xdr:to>
      <xdr:col>13</xdr:col>
      <xdr:colOff>190500</xdr:colOff>
      <xdr:row>37</xdr:row>
      <xdr:rowOff>170528</xdr:rowOff>
    </xdr:to>
    <xdr:pic>
      <xdr:nvPicPr>
        <xdr:cNvPr id="2" name="Picture 1" descr="Alma Maglana.png"/>
        <xdr:cNvPicPr>
          <a:picLocks noChangeAspect="1"/>
        </xdr:cNvPicPr>
      </xdr:nvPicPr>
      <xdr:blipFill>
        <a:blip xmlns:r="http://schemas.openxmlformats.org/officeDocument/2006/relationships" r:embed="rId1" cstate="print"/>
        <a:stretch>
          <a:fillRect/>
        </a:stretch>
      </xdr:blipFill>
      <xdr:spPr>
        <a:xfrm>
          <a:off x="9353556" y="6810376"/>
          <a:ext cx="1257294" cy="1075402"/>
        </a:xfrm>
        <a:prstGeom prst="rect">
          <a:avLst/>
        </a:prstGeom>
      </xdr:spPr>
    </xdr:pic>
    <xdr:clientData/>
  </xdr:twoCellAnchor>
  <xdr:twoCellAnchor editAs="oneCell">
    <xdr:from>
      <xdr:col>13</xdr:col>
      <xdr:colOff>133356</xdr:colOff>
      <xdr:row>32</xdr:row>
      <xdr:rowOff>19051</xdr:rowOff>
    </xdr:from>
    <xdr:to>
      <xdr:col>14</xdr:col>
      <xdr:colOff>809625</xdr:colOff>
      <xdr:row>39</xdr:row>
      <xdr:rowOff>133345</xdr:rowOff>
    </xdr:to>
    <xdr:pic>
      <xdr:nvPicPr>
        <xdr:cNvPr id="3" name="Picture 2" descr="Noel Resabal.png"/>
        <xdr:cNvPicPr>
          <a:picLocks noChangeAspect="1"/>
        </xdr:cNvPicPr>
      </xdr:nvPicPr>
      <xdr:blipFill>
        <a:blip xmlns:r="http://schemas.openxmlformats.org/officeDocument/2006/relationships" r:embed="rId2" cstate="print"/>
        <a:stretch>
          <a:fillRect/>
        </a:stretch>
      </xdr:blipFill>
      <xdr:spPr>
        <a:xfrm>
          <a:off x="10553706" y="6781801"/>
          <a:ext cx="1447794" cy="14477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495305</xdr:colOff>
      <xdr:row>26</xdr:row>
      <xdr:rowOff>1</xdr:rowOff>
    </xdr:from>
    <xdr:to>
      <xdr:col>2</xdr:col>
      <xdr:colOff>653567</xdr:colOff>
      <xdr:row>31</xdr:row>
      <xdr:rowOff>38100</xdr:rowOff>
    </xdr:to>
    <xdr:pic>
      <xdr:nvPicPr>
        <xdr:cNvPr id="2" name="Picture 1" descr="Alma Maglana.png"/>
        <xdr:cNvPicPr>
          <a:picLocks noChangeAspect="1"/>
        </xdr:cNvPicPr>
      </xdr:nvPicPr>
      <xdr:blipFill>
        <a:blip xmlns:r="http://schemas.openxmlformats.org/officeDocument/2006/relationships" r:embed="rId1" cstate="print"/>
        <a:stretch>
          <a:fillRect/>
        </a:stretch>
      </xdr:blipFill>
      <xdr:spPr>
        <a:xfrm>
          <a:off x="1704980" y="5619751"/>
          <a:ext cx="1044087" cy="990599"/>
        </a:xfrm>
        <a:prstGeom prst="rect">
          <a:avLst/>
        </a:prstGeom>
      </xdr:spPr>
    </xdr:pic>
    <xdr:clientData/>
  </xdr:twoCellAnchor>
  <xdr:twoCellAnchor editAs="oneCell">
    <xdr:from>
      <xdr:col>6</xdr:col>
      <xdr:colOff>276231</xdr:colOff>
      <xdr:row>24</xdr:row>
      <xdr:rowOff>171451</xdr:rowOff>
    </xdr:from>
    <xdr:to>
      <xdr:col>8</xdr:col>
      <xdr:colOff>352425</xdr:colOff>
      <xdr:row>31</xdr:row>
      <xdr:rowOff>116522</xdr:rowOff>
    </xdr:to>
    <xdr:pic>
      <xdr:nvPicPr>
        <xdr:cNvPr id="3" name="Picture 2" descr="Noel Resabal.png"/>
        <xdr:cNvPicPr>
          <a:picLocks noChangeAspect="1"/>
        </xdr:cNvPicPr>
      </xdr:nvPicPr>
      <xdr:blipFill>
        <a:blip xmlns:r="http://schemas.openxmlformats.org/officeDocument/2006/relationships" r:embed="rId2" cstate="print"/>
        <a:stretch>
          <a:fillRect/>
        </a:stretch>
      </xdr:blipFill>
      <xdr:spPr>
        <a:xfrm>
          <a:off x="5248281" y="5410201"/>
          <a:ext cx="1295394" cy="12785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685800</xdr:colOff>
      <xdr:row>25</xdr:row>
      <xdr:rowOff>171450</xdr:rowOff>
    </xdr:from>
    <xdr:to>
      <xdr:col>2</xdr:col>
      <xdr:colOff>752475</xdr:colOff>
      <xdr:row>30</xdr:row>
      <xdr:rowOff>171450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5475" y="5600700"/>
          <a:ext cx="952500" cy="952500"/>
        </a:xfrm>
        <a:prstGeom prst="rect">
          <a:avLst/>
        </a:prstGeom>
      </xdr:spPr>
    </xdr:pic>
    <xdr:clientData/>
  </xdr:twoCellAnchor>
  <xdr:twoCellAnchor editAs="oneCell">
    <xdr:from>
      <xdr:col>6</xdr:col>
      <xdr:colOff>142875</xdr:colOff>
      <xdr:row>24</xdr:row>
      <xdr:rowOff>28575</xdr:rowOff>
    </xdr:from>
    <xdr:to>
      <xdr:col>8</xdr:col>
      <xdr:colOff>342900</xdr:colOff>
      <xdr:row>31</xdr:row>
      <xdr:rowOff>114300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14925" y="5267325"/>
          <a:ext cx="1419225" cy="1419225"/>
        </a:xfrm>
        <a:prstGeom prst="rect">
          <a:avLst/>
        </a:prstGeom>
      </xdr:spPr>
    </xdr:pic>
    <xdr:clientData/>
  </xdr:twoCellAnchor>
  <xdr:twoCellAnchor editAs="oneCell">
    <xdr:from>
      <xdr:col>1</xdr:col>
      <xdr:colOff>676276</xdr:colOff>
      <xdr:row>30</xdr:row>
      <xdr:rowOff>102377</xdr:rowOff>
    </xdr:from>
    <xdr:to>
      <xdr:col>2</xdr:col>
      <xdr:colOff>781051</xdr:colOff>
      <xdr:row>37</xdr:row>
      <xdr:rowOff>53355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85951" y="6484127"/>
          <a:ext cx="990600" cy="12844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workbookViewId="0">
      <selection activeCell="N13" sqref="N13"/>
    </sheetView>
  </sheetViews>
  <sheetFormatPr defaultRowHeight="15" x14ac:dyDescent="0.25"/>
  <cols>
    <col min="1" max="1" width="18.140625" customWidth="1"/>
    <col min="2" max="3" width="13.28515625" bestFit="1" customWidth="1"/>
    <col min="5" max="5" width="11.5703125" bestFit="1" customWidth="1"/>
    <col min="10" max="10" width="21.42578125" customWidth="1"/>
    <col min="12" max="12" width="12.140625" bestFit="1" customWidth="1"/>
    <col min="13" max="13" width="11.5703125" bestFit="1" customWidth="1"/>
    <col min="14" max="14" width="9.85546875" bestFit="1" customWidth="1"/>
    <col min="15" max="15" width="11.5703125" bestFit="1" customWidth="1"/>
  </cols>
  <sheetData>
    <row r="1" spans="1:15" x14ac:dyDescent="0.25">
      <c r="J1" s="1" t="s">
        <v>0</v>
      </c>
    </row>
    <row r="3" spans="1:15" x14ac:dyDescent="0.25">
      <c r="A3" s="102" t="s">
        <v>1</v>
      </c>
      <c r="B3" s="102"/>
      <c r="C3" s="102"/>
      <c r="D3" s="102"/>
      <c r="E3" s="102"/>
      <c r="F3" s="102"/>
      <c r="G3" s="102"/>
      <c r="H3" s="102"/>
      <c r="I3" s="102"/>
      <c r="J3" s="102"/>
    </row>
    <row r="4" spans="1:15" x14ac:dyDescent="0.25">
      <c r="A4" s="102" t="s">
        <v>2</v>
      </c>
      <c r="B4" s="102"/>
      <c r="C4" s="102"/>
      <c r="D4" s="102"/>
      <c r="E4" s="102"/>
      <c r="F4" s="102"/>
      <c r="G4" s="102"/>
      <c r="H4" s="102"/>
      <c r="I4" s="102"/>
      <c r="J4" s="102"/>
    </row>
    <row r="5" spans="1:15" x14ac:dyDescent="0.25">
      <c r="A5" s="102" t="s">
        <v>44</v>
      </c>
      <c r="B5" s="102"/>
      <c r="C5" s="102"/>
      <c r="D5" s="102"/>
      <c r="E5" s="102"/>
      <c r="F5" s="102"/>
      <c r="G5" s="102"/>
      <c r="H5" s="102"/>
      <c r="I5" s="102"/>
      <c r="J5" s="102"/>
    </row>
    <row r="7" spans="1:15" x14ac:dyDescent="0.25">
      <c r="A7" s="2" t="s">
        <v>3</v>
      </c>
      <c r="B7" s="3" t="s">
        <v>4</v>
      </c>
      <c r="C7" s="3"/>
      <c r="D7" s="3"/>
      <c r="I7" s="4" t="s">
        <v>5</v>
      </c>
      <c r="J7" s="5"/>
    </row>
    <row r="8" spans="1:15" x14ac:dyDescent="0.25">
      <c r="A8" s="2" t="s">
        <v>6</v>
      </c>
      <c r="B8" s="6">
        <v>526</v>
      </c>
      <c r="C8" s="6"/>
      <c r="D8" s="6"/>
      <c r="I8" s="4" t="s">
        <v>7</v>
      </c>
      <c r="J8" s="7" t="s">
        <v>8</v>
      </c>
    </row>
    <row r="9" spans="1:15" x14ac:dyDescent="0.25">
      <c r="I9" s="4" t="s">
        <v>9</v>
      </c>
      <c r="J9" s="8">
        <v>134</v>
      </c>
    </row>
    <row r="10" spans="1:15" x14ac:dyDescent="0.25">
      <c r="A10" s="103" t="s">
        <v>10</v>
      </c>
      <c r="B10" s="105" t="s">
        <v>11</v>
      </c>
      <c r="C10" s="107" t="s">
        <v>12</v>
      </c>
      <c r="D10" s="109" t="s">
        <v>13</v>
      </c>
      <c r="E10" s="105" t="s">
        <v>14</v>
      </c>
      <c r="F10" s="111" t="s">
        <v>15</v>
      </c>
      <c r="G10" s="112"/>
      <c r="H10" s="112"/>
      <c r="I10" s="113"/>
      <c r="J10" s="9" t="s">
        <v>16</v>
      </c>
    </row>
    <row r="11" spans="1:15" ht="34.5" x14ac:dyDescent="0.25">
      <c r="A11" s="104"/>
      <c r="B11" s="106"/>
      <c r="C11" s="108"/>
      <c r="D11" s="110"/>
      <c r="E11" s="106"/>
      <c r="F11" s="10" t="s">
        <v>17</v>
      </c>
      <c r="G11" s="11" t="s">
        <v>18</v>
      </c>
      <c r="H11" s="11" t="s">
        <v>19</v>
      </c>
      <c r="I11" s="11" t="s">
        <v>20</v>
      </c>
      <c r="J11" s="12" t="s">
        <v>21</v>
      </c>
    </row>
    <row r="12" spans="1:15" ht="26.25" x14ac:dyDescent="0.25">
      <c r="A12" s="13" t="s">
        <v>22</v>
      </c>
      <c r="B12" s="14"/>
      <c r="C12" s="14"/>
      <c r="D12" s="14"/>
      <c r="E12" s="14"/>
      <c r="F12" s="14"/>
      <c r="G12" s="14"/>
      <c r="H12" s="14"/>
      <c r="I12" s="14"/>
      <c r="J12" s="15"/>
    </row>
    <row r="13" spans="1:15" x14ac:dyDescent="0.25">
      <c r="A13" s="16" t="s">
        <v>23</v>
      </c>
      <c r="B13" s="17">
        <v>0</v>
      </c>
      <c r="C13" s="18">
        <v>0</v>
      </c>
      <c r="D13" s="19">
        <v>0</v>
      </c>
      <c r="E13" s="20">
        <v>0</v>
      </c>
      <c r="F13" s="20">
        <v>0</v>
      </c>
      <c r="G13" s="18">
        <v>0</v>
      </c>
      <c r="H13" s="18">
        <v>0</v>
      </c>
      <c r="I13" s="18">
        <v>0</v>
      </c>
      <c r="J13" s="21"/>
    </row>
    <row r="14" spans="1:15" x14ac:dyDescent="0.25">
      <c r="A14" s="22"/>
      <c r="B14" s="14"/>
      <c r="C14" s="14"/>
      <c r="D14" s="14"/>
      <c r="E14" s="14"/>
      <c r="F14" s="14"/>
      <c r="G14" s="14"/>
      <c r="H14" s="14"/>
      <c r="I14" s="14"/>
      <c r="J14" s="15"/>
    </row>
    <row r="15" spans="1:15" x14ac:dyDescent="0.25">
      <c r="A15" s="16" t="s">
        <v>24</v>
      </c>
      <c r="B15" s="18">
        <v>0</v>
      </c>
      <c r="C15" s="18">
        <v>0</v>
      </c>
      <c r="D15" s="18">
        <v>0</v>
      </c>
      <c r="E15" s="18">
        <v>0</v>
      </c>
      <c r="F15" s="18">
        <v>0</v>
      </c>
      <c r="G15" s="18">
        <v>0</v>
      </c>
      <c r="H15" s="18">
        <v>0</v>
      </c>
      <c r="I15" s="18">
        <v>0</v>
      </c>
      <c r="J15" s="15"/>
      <c r="O15" s="23"/>
    </row>
    <row r="16" spans="1:15" x14ac:dyDescent="0.25">
      <c r="A16" s="22"/>
      <c r="B16" s="14"/>
      <c r="C16" s="14"/>
      <c r="D16" s="14"/>
      <c r="E16" s="14"/>
      <c r="F16" s="14"/>
      <c r="G16" s="14"/>
      <c r="H16" s="14"/>
      <c r="I16" s="14"/>
      <c r="J16" s="15"/>
      <c r="L16" s="24"/>
    </row>
    <row r="17" spans="1:16" ht="25.5" x14ac:dyDescent="0.25">
      <c r="A17" s="25" t="s">
        <v>25</v>
      </c>
      <c r="B17" s="27">
        <v>6000</v>
      </c>
      <c r="C17" s="27">
        <v>6000</v>
      </c>
      <c r="D17" s="18">
        <v>0</v>
      </c>
      <c r="E17" s="18">
        <v>0</v>
      </c>
      <c r="F17" s="18">
        <v>0</v>
      </c>
      <c r="G17" s="18">
        <v>0</v>
      </c>
      <c r="H17" s="18">
        <v>0</v>
      </c>
      <c r="I17" s="18">
        <v>0</v>
      </c>
      <c r="J17" s="15"/>
      <c r="K17" s="62"/>
      <c r="L17" s="69"/>
      <c r="M17" s="61"/>
      <c r="N17" s="61"/>
      <c r="O17" s="61"/>
      <c r="P17" s="62"/>
    </row>
    <row r="18" spans="1:16" x14ac:dyDescent="0.25">
      <c r="A18" s="22"/>
      <c r="B18" s="14"/>
      <c r="C18" s="14"/>
      <c r="D18" s="14"/>
      <c r="E18" s="14"/>
      <c r="F18" s="14"/>
      <c r="G18" s="14"/>
      <c r="H18" s="14"/>
      <c r="I18" s="14"/>
      <c r="J18" s="15"/>
      <c r="K18" s="62"/>
      <c r="L18" s="61"/>
      <c r="M18" s="61"/>
      <c r="N18" s="61"/>
      <c r="O18" s="61"/>
      <c r="P18" s="62"/>
    </row>
    <row r="19" spans="1:16" ht="26.25" x14ac:dyDescent="0.25">
      <c r="A19" s="13" t="s">
        <v>26</v>
      </c>
      <c r="B19" s="14"/>
      <c r="C19" s="14"/>
      <c r="D19" s="14"/>
      <c r="E19" s="14"/>
      <c r="F19" s="14"/>
      <c r="G19" s="14"/>
      <c r="H19" s="14"/>
      <c r="I19" s="14"/>
      <c r="J19" s="15"/>
      <c r="K19" s="62"/>
      <c r="L19" s="61"/>
      <c r="M19" s="61"/>
      <c r="N19" s="61"/>
      <c r="O19" s="61"/>
      <c r="P19" s="62"/>
    </row>
    <row r="20" spans="1:16" x14ac:dyDescent="0.25">
      <c r="A20" s="26" t="s">
        <v>27</v>
      </c>
      <c r="B20" s="14"/>
      <c r="C20" s="14"/>
      <c r="D20" s="14"/>
      <c r="E20" s="14"/>
      <c r="F20" s="14"/>
      <c r="G20" s="14"/>
      <c r="H20" s="14"/>
      <c r="I20" s="14"/>
      <c r="J20" s="15"/>
      <c r="K20" s="62"/>
      <c r="L20" s="61"/>
      <c r="M20" s="61"/>
      <c r="N20" s="61"/>
      <c r="O20" s="61"/>
      <c r="P20" s="62"/>
    </row>
    <row r="21" spans="1:16" x14ac:dyDescent="0.25">
      <c r="A21" s="22"/>
      <c r="B21" s="14"/>
      <c r="C21" s="14"/>
      <c r="D21" s="14"/>
      <c r="E21" s="14"/>
      <c r="F21" s="14"/>
      <c r="G21" s="14"/>
      <c r="H21" s="14"/>
      <c r="I21" s="14"/>
      <c r="J21" s="15"/>
      <c r="K21" s="62"/>
      <c r="L21" s="61"/>
      <c r="M21" s="61"/>
      <c r="N21" s="61"/>
      <c r="O21" s="61"/>
      <c r="P21" s="62"/>
    </row>
    <row r="22" spans="1:16" x14ac:dyDescent="0.25">
      <c r="A22" s="22" t="s">
        <v>28</v>
      </c>
      <c r="B22" s="27">
        <v>842634</v>
      </c>
      <c r="C22" s="27">
        <v>842634</v>
      </c>
      <c r="D22" s="18">
        <v>0</v>
      </c>
      <c r="E22" s="27"/>
      <c r="F22" s="18">
        <v>0</v>
      </c>
      <c r="G22" s="18">
        <v>0</v>
      </c>
      <c r="H22" s="18">
        <v>0</v>
      </c>
      <c r="I22" s="18">
        <v>0</v>
      </c>
      <c r="J22" s="15"/>
      <c r="K22" s="62"/>
      <c r="L22" s="63"/>
      <c r="M22" s="64"/>
      <c r="N22" s="64"/>
      <c r="O22" s="65"/>
      <c r="P22" s="62"/>
    </row>
    <row r="23" spans="1:16" x14ac:dyDescent="0.25">
      <c r="A23" s="26" t="s">
        <v>29</v>
      </c>
      <c r="B23" s="18"/>
      <c r="C23" s="18"/>
      <c r="D23" s="18"/>
      <c r="E23" s="18"/>
      <c r="F23" s="18"/>
      <c r="G23" s="18"/>
      <c r="H23" s="18"/>
      <c r="I23" s="18"/>
      <c r="J23" s="15"/>
      <c r="K23" s="62"/>
      <c r="L23" s="61"/>
      <c r="M23" s="61"/>
      <c r="N23" s="61"/>
      <c r="O23" s="61"/>
      <c r="P23" s="62"/>
    </row>
    <row r="24" spans="1:16" x14ac:dyDescent="0.25">
      <c r="A24" s="26" t="s">
        <v>30</v>
      </c>
      <c r="B24" s="14"/>
      <c r="C24" s="14"/>
      <c r="D24" s="14"/>
      <c r="E24" s="14"/>
      <c r="F24" s="14"/>
      <c r="G24" s="14"/>
      <c r="H24" s="14"/>
      <c r="I24" s="14"/>
      <c r="J24" s="15"/>
      <c r="K24" s="62"/>
      <c r="L24" s="66"/>
      <c r="M24" s="66"/>
      <c r="N24" s="66"/>
      <c r="O24" s="66"/>
      <c r="P24" s="62"/>
    </row>
    <row r="25" spans="1:16" x14ac:dyDescent="0.25">
      <c r="A25" s="30" t="s">
        <v>31</v>
      </c>
      <c r="B25" s="31">
        <v>16500</v>
      </c>
      <c r="C25" s="31">
        <v>16500</v>
      </c>
      <c r="D25" s="32"/>
      <c r="E25" s="32"/>
      <c r="F25" s="32"/>
      <c r="G25" s="32"/>
      <c r="H25" s="32"/>
      <c r="I25" s="32"/>
      <c r="J25" s="33"/>
      <c r="K25" s="67"/>
      <c r="L25" s="68"/>
      <c r="M25" s="65"/>
      <c r="N25" s="65"/>
      <c r="O25" s="61"/>
      <c r="P25" s="62"/>
    </row>
    <row r="26" spans="1:16" x14ac:dyDescent="0.25">
      <c r="A26" s="34" t="s">
        <v>32</v>
      </c>
      <c r="B26" s="35">
        <f>SUM(B17:B25)</f>
        <v>865134</v>
      </c>
      <c r="C26" s="35">
        <f>SUM(C17:C25)</f>
        <v>865134</v>
      </c>
      <c r="D26" s="36"/>
      <c r="E26" s="35">
        <v>0</v>
      </c>
      <c r="F26" s="35">
        <v>0</v>
      </c>
      <c r="G26" s="36"/>
      <c r="H26" s="36"/>
      <c r="I26" s="36"/>
      <c r="J26" s="37"/>
      <c r="K26" s="62"/>
      <c r="L26" s="68"/>
      <c r="M26" s="65"/>
      <c r="N26" s="65"/>
      <c r="O26" s="61"/>
      <c r="P26" s="62"/>
    </row>
    <row r="27" spans="1:16" x14ac:dyDescent="0.25">
      <c r="A27" s="38"/>
      <c r="B27" s="39"/>
      <c r="C27" s="39"/>
      <c r="D27" s="40"/>
      <c r="E27" s="39"/>
      <c r="F27" s="39"/>
      <c r="G27" s="40"/>
      <c r="H27" s="40"/>
      <c r="I27" s="40"/>
      <c r="J27" s="40"/>
      <c r="K27" s="62"/>
      <c r="L27" s="68"/>
      <c r="M27" s="65"/>
      <c r="N27" s="65"/>
      <c r="O27" s="61"/>
      <c r="P27" s="62"/>
    </row>
    <row r="28" spans="1:16" x14ac:dyDescent="0.25">
      <c r="A28" s="38"/>
      <c r="B28" s="39"/>
      <c r="C28" s="39"/>
      <c r="D28" s="40"/>
      <c r="E28" s="39"/>
      <c r="F28" s="39"/>
      <c r="G28" s="40"/>
      <c r="H28" s="40"/>
      <c r="I28" s="40"/>
      <c r="J28" s="40"/>
      <c r="K28" s="62"/>
      <c r="L28" s="68"/>
      <c r="M28" s="65"/>
      <c r="N28" s="65"/>
      <c r="O28" s="61"/>
      <c r="P28" s="62"/>
    </row>
    <row r="29" spans="1:16" x14ac:dyDescent="0.25">
      <c r="K29" s="62"/>
      <c r="L29" s="62"/>
      <c r="M29" s="62"/>
      <c r="N29" s="62"/>
      <c r="O29" s="70" t="s">
        <v>53</v>
      </c>
      <c r="P29" s="62"/>
    </row>
    <row r="30" spans="1:16" x14ac:dyDescent="0.25">
      <c r="A30" s="2" t="s">
        <v>33</v>
      </c>
      <c r="F30" s="2" t="s">
        <v>34</v>
      </c>
      <c r="K30" s="62"/>
      <c r="L30" s="62"/>
      <c r="M30" s="62"/>
      <c r="N30" s="62"/>
      <c r="O30" s="61">
        <v>214217</v>
      </c>
      <c r="P30" s="61"/>
    </row>
    <row r="31" spans="1:16" x14ac:dyDescent="0.25">
      <c r="B31" s="99" t="s">
        <v>35</v>
      </c>
      <c r="C31" s="99"/>
      <c r="D31" s="99"/>
      <c r="G31" s="99" t="s">
        <v>36</v>
      </c>
      <c r="H31" s="99"/>
      <c r="I31" s="99"/>
      <c r="O31" s="24">
        <v>214217</v>
      </c>
      <c r="P31" s="24"/>
    </row>
    <row r="32" spans="1:16" x14ac:dyDescent="0.25">
      <c r="B32" s="97" t="s">
        <v>37</v>
      </c>
      <c r="C32" s="97"/>
      <c r="D32" s="97"/>
      <c r="G32" s="97" t="s">
        <v>38</v>
      </c>
      <c r="H32" s="97"/>
      <c r="I32" s="97"/>
      <c r="O32" s="24">
        <v>226835</v>
      </c>
      <c r="P32" s="24"/>
    </row>
    <row r="33" spans="1:17" x14ac:dyDescent="0.25">
      <c r="O33" s="24">
        <f>914+25056</f>
        <v>25970</v>
      </c>
      <c r="P33" s="24" t="s">
        <v>49</v>
      </c>
    </row>
    <row r="34" spans="1:17" x14ac:dyDescent="0.25">
      <c r="A34" s="2" t="s">
        <v>39</v>
      </c>
      <c r="O34" s="24">
        <v>12921</v>
      </c>
      <c r="P34" t="s">
        <v>50</v>
      </c>
    </row>
    <row r="35" spans="1:17" x14ac:dyDescent="0.25">
      <c r="O35" s="24">
        <v>12921</v>
      </c>
      <c r="P35" t="s">
        <v>50</v>
      </c>
    </row>
    <row r="36" spans="1:17" x14ac:dyDescent="0.25">
      <c r="B36" s="99" t="s">
        <v>40</v>
      </c>
      <c r="C36" s="99"/>
      <c r="D36" s="99"/>
      <c r="F36" s="41" t="s">
        <v>41</v>
      </c>
      <c r="G36" s="100">
        <v>42464</v>
      </c>
      <c r="H36" s="101"/>
      <c r="O36" s="24">
        <v>13378</v>
      </c>
      <c r="P36" t="s">
        <v>50</v>
      </c>
    </row>
    <row r="37" spans="1:17" x14ac:dyDescent="0.25">
      <c r="B37" s="97" t="s">
        <v>42</v>
      </c>
      <c r="C37" s="97"/>
      <c r="D37" s="97"/>
      <c r="O37" s="24">
        <v>55000</v>
      </c>
      <c r="P37" t="s">
        <v>51</v>
      </c>
    </row>
    <row r="38" spans="1:17" x14ac:dyDescent="0.25">
      <c r="O38" s="24">
        <v>22000</v>
      </c>
      <c r="P38" t="s">
        <v>52</v>
      </c>
    </row>
    <row r="39" spans="1:17" x14ac:dyDescent="0.25">
      <c r="A39" s="98" t="s">
        <v>43</v>
      </c>
      <c r="B39" s="98"/>
      <c r="C39" s="98"/>
      <c r="D39" s="98"/>
      <c r="E39" s="98"/>
      <c r="F39" s="98"/>
      <c r="G39" s="98"/>
      <c r="H39" s="98"/>
      <c r="I39" s="98"/>
      <c r="J39" s="98"/>
      <c r="O39" s="24">
        <v>15900</v>
      </c>
      <c r="P39" t="s">
        <v>45</v>
      </c>
      <c r="Q39" t="s">
        <v>46</v>
      </c>
    </row>
    <row r="40" spans="1:17" x14ac:dyDescent="0.25">
      <c r="A40" s="98"/>
      <c r="B40" s="98"/>
      <c r="C40" s="98"/>
      <c r="D40" s="98"/>
      <c r="E40" s="98"/>
      <c r="F40" s="98"/>
      <c r="G40" s="98"/>
      <c r="H40" s="98"/>
      <c r="I40" s="98"/>
      <c r="J40" s="98"/>
      <c r="O40" s="24">
        <v>22275</v>
      </c>
      <c r="P40" t="s">
        <v>45</v>
      </c>
      <c r="Q40" t="s">
        <v>47</v>
      </c>
    </row>
    <row r="41" spans="1:17" x14ac:dyDescent="0.25">
      <c r="O41" s="24">
        <v>7000</v>
      </c>
      <c r="P41" t="s">
        <v>45</v>
      </c>
      <c r="Q41" t="s">
        <v>48</v>
      </c>
    </row>
    <row r="42" spans="1:17" x14ac:dyDescent="0.25">
      <c r="O42" s="42">
        <f>SUM(O30:O41)</f>
        <v>842634</v>
      </c>
    </row>
  </sheetData>
  <mergeCells count="17">
    <mergeCell ref="A3:J3"/>
    <mergeCell ref="A4:J4"/>
    <mergeCell ref="A5:J5"/>
    <mergeCell ref="A10:A11"/>
    <mergeCell ref="B10:B11"/>
    <mergeCell ref="C10:C11"/>
    <mergeCell ref="D10:D11"/>
    <mergeCell ref="E10:E11"/>
    <mergeCell ref="F10:I10"/>
    <mergeCell ref="B37:D37"/>
    <mergeCell ref="A39:J40"/>
    <mergeCell ref="B31:D31"/>
    <mergeCell ref="G31:I31"/>
    <mergeCell ref="B32:D32"/>
    <mergeCell ref="G32:I32"/>
    <mergeCell ref="B36:D36"/>
    <mergeCell ref="G36:H36"/>
  </mergeCells>
  <printOptions horizontalCentered="1"/>
  <pageMargins left="0.7" right="0.7" top="0.5" bottom="0.75" header="0.3" footer="0.3"/>
  <pageSetup paperSize="9" scale="8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A10" workbookViewId="0">
      <selection activeCell="B28" sqref="B28"/>
    </sheetView>
  </sheetViews>
  <sheetFormatPr defaultRowHeight="15" x14ac:dyDescent="0.25"/>
  <cols>
    <col min="1" max="1" width="18.140625" customWidth="1"/>
    <col min="2" max="3" width="13.28515625" bestFit="1" customWidth="1"/>
    <col min="5" max="5" width="11.5703125" bestFit="1" customWidth="1"/>
    <col min="10" max="10" width="21.42578125" customWidth="1"/>
    <col min="12" max="12" width="12.140625" bestFit="1" customWidth="1"/>
    <col min="13" max="13" width="11.5703125" bestFit="1" customWidth="1"/>
    <col min="14" max="14" width="10.5703125" bestFit="1" customWidth="1"/>
    <col min="15" max="15" width="11.5703125" bestFit="1" customWidth="1"/>
  </cols>
  <sheetData>
    <row r="1" spans="1:15" x14ac:dyDescent="0.25">
      <c r="J1" s="44" t="s">
        <v>0</v>
      </c>
    </row>
    <row r="3" spans="1:15" x14ac:dyDescent="0.25">
      <c r="A3" s="102" t="s">
        <v>1</v>
      </c>
      <c r="B3" s="102"/>
      <c r="C3" s="102"/>
      <c r="D3" s="102"/>
      <c r="E3" s="102"/>
      <c r="F3" s="102"/>
      <c r="G3" s="102"/>
      <c r="H3" s="102"/>
      <c r="I3" s="102"/>
      <c r="J3" s="102"/>
    </row>
    <row r="4" spans="1:15" x14ac:dyDescent="0.25">
      <c r="A4" s="102" t="s">
        <v>2</v>
      </c>
      <c r="B4" s="102"/>
      <c r="C4" s="102"/>
      <c r="D4" s="102"/>
      <c r="E4" s="102"/>
      <c r="F4" s="102"/>
      <c r="G4" s="102"/>
      <c r="H4" s="102"/>
      <c r="I4" s="102"/>
      <c r="J4" s="102"/>
    </row>
    <row r="5" spans="1:15" x14ac:dyDescent="0.25">
      <c r="A5" s="102" t="s">
        <v>54</v>
      </c>
      <c r="B5" s="102"/>
      <c r="C5" s="102"/>
      <c r="D5" s="102"/>
      <c r="E5" s="102"/>
      <c r="F5" s="102"/>
      <c r="G5" s="102"/>
      <c r="H5" s="102"/>
      <c r="I5" s="102"/>
      <c r="J5" s="102"/>
    </row>
    <row r="7" spans="1:15" x14ac:dyDescent="0.25">
      <c r="A7" s="2" t="s">
        <v>3</v>
      </c>
      <c r="B7" s="3" t="s">
        <v>4</v>
      </c>
      <c r="C7" s="3"/>
      <c r="D7" s="3"/>
      <c r="I7" s="4" t="s">
        <v>5</v>
      </c>
      <c r="J7" s="5"/>
    </row>
    <row r="8" spans="1:15" x14ac:dyDescent="0.25">
      <c r="A8" s="2" t="s">
        <v>6</v>
      </c>
      <c r="B8" s="6">
        <v>526</v>
      </c>
      <c r="C8" s="6"/>
      <c r="D8" s="6"/>
      <c r="I8" s="4" t="s">
        <v>7</v>
      </c>
      <c r="J8" s="7" t="s">
        <v>8</v>
      </c>
    </row>
    <row r="9" spans="1:15" x14ac:dyDescent="0.25">
      <c r="I9" s="4" t="s">
        <v>9</v>
      </c>
      <c r="J9" s="8">
        <v>134</v>
      </c>
    </row>
    <row r="10" spans="1:15" x14ac:dyDescent="0.25">
      <c r="A10" s="103" t="s">
        <v>10</v>
      </c>
      <c r="B10" s="105" t="s">
        <v>11</v>
      </c>
      <c r="C10" s="107" t="s">
        <v>12</v>
      </c>
      <c r="D10" s="109" t="s">
        <v>13</v>
      </c>
      <c r="E10" s="105" t="s">
        <v>14</v>
      </c>
      <c r="F10" s="111" t="s">
        <v>15</v>
      </c>
      <c r="G10" s="112"/>
      <c r="H10" s="112"/>
      <c r="I10" s="113"/>
      <c r="J10" s="9" t="s">
        <v>16</v>
      </c>
    </row>
    <row r="11" spans="1:15" ht="34.5" x14ac:dyDescent="0.25">
      <c r="A11" s="104"/>
      <c r="B11" s="106"/>
      <c r="C11" s="108"/>
      <c r="D11" s="110"/>
      <c r="E11" s="106"/>
      <c r="F11" s="45" t="s">
        <v>17</v>
      </c>
      <c r="G11" s="46" t="s">
        <v>18</v>
      </c>
      <c r="H11" s="46" t="s">
        <v>19</v>
      </c>
      <c r="I11" s="46" t="s">
        <v>20</v>
      </c>
      <c r="J11" s="12" t="s">
        <v>21</v>
      </c>
    </row>
    <row r="12" spans="1:15" ht="26.25" x14ac:dyDescent="0.25">
      <c r="A12" s="13" t="s">
        <v>22</v>
      </c>
      <c r="B12" s="14"/>
      <c r="C12" s="14"/>
      <c r="D12" s="14"/>
      <c r="E12" s="14"/>
      <c r="F12" s="14"/>
      <c r="G12" s="14"/>
      <c r="H12" s="14"/>
      <c r="I12" s="14"/>
      <c r="J12" s="15"/>
    </row>
    <row r="13" spans="1:15" x14ac:dyDescent="0.25">
      <c r="A13" s="16" t="s">
        <v>23</v>
      </c>
      <c r="B13" s="17">
        <v>0</v>
      </c>
      <c r="C13" s="18">
        <v>0</v>
      </c>
      <c r="D13" s="19">
        <v>0</v>
      </c>
      <c r="E13" s="20">
        <v>0</v>
      </c>
      <c r="F13" s="20">
        <v>0</v>
      </c>
      <c r="G13" s="18">
        <v>0</v>
      </c>
      <c r="H13" s="18">
        <v>0</v>
      </c>
      <c r="I13" s="18">
        <v>0</v>
      </c>
      <c r="J13" s="21"/>
    </row>
    <row r="14" spans="1:15" x14ac:dyDescent="0.25">
      <c r="A14" s="22"/>
      <c r="B14" s="14"/>
      <c r="C14" s="14"/>
      <c r="D14" s="14"/>
      <c r="E14" s="14"/>
      <c r="F14" s="14"/>
      <c r="G14" s="14"/>
      <c r="H14" s="14"/>
      <c r="I14" s="14"/>
      <c r="J14" s="15"/>
    </row>
    <row r="15" spans="1:15" x14ac:dyDescent="0.25">
      <c r="A15" s="16" t="s">
        <v>24</v>
      </c>
      <c r="B15" s="18">
        <v>0</v>
      </c>
      <c r="C15" s="18">
        <v>0</v>
      </c>
      <c r="D15" s="18">
        <v>0</v>
      </c>
      <c r="E15" s="18">
        <v>0</v>
      </c>
      <c r="F15" s="18">
        <v>0</v>
      </c>
      <c r="G15" s="18">
        <v>0</v>
      </c>
      <c r="H15" s="18">
        <v>0</v>
      </c>
      <c r="I15" s="18">
        <v>0</v>
      </c>
      <c r="J15" s="15"/>
      <c r="O15" s="23"/>
    </row>
    <row r="16" spans="1:15" x14ac:dyDescent="0.25">
      <c r="A16" s="22"/>
      <c r="B16" s="14"/>
      <c r="C16" s="14"/>
      <c r="D16" s="14"/>
      <c r="E16" s="14"/>
      <c r="F16" s="14"/>
      <c r="G16" s="14"/>
      <c r="H16" s="14"/>
      <c r="I16" s="14"/>
      <c r="J16" s="15"/>
      <c r="L16" s="29" t="s">
        <v>57</v>
      </c>
      <c r="M16" s="28" t="s">
        <v>58</v>
      </c>
      <c r="N16" s="28" t="s">
        <v>59</v>
      </c>
      <c r="O16" s="28"/>
    </row>
    <row r="17" spans="1:16" ht="25.5" x14ac:dyDescent="0.25">
      <c r="A17" s="25" t="s">
        <v>25</v>
      </c>
      <c r="B17" s="27">
        <v>15000</v>
      </c>
      <c r="C17" s="27">
        <v>15000</v>
      </c>
      <c r="D17" s="18">
        <v>0</v>
      </c>
      <c r="E17" s="18">
        <v>0</v>
      </c>
      <c r="F17" s="18">
        <v>0</v>
      </c>
      <c r="G17" s="18">
        <v>0</v>
      </c>
      <c r="H17" s="18">
        <v>0</v>
      </c>
      <c r="I17" s="18">
        <v>0</v>
      </c>
      <c r="J17" s="15"/>
      <c r="L17" s="53">
        <f>4500+7500+3000</f>
        <v>15000</v>
      </c>
      <c r="M17" s="29"/>
      <c r="N17" s="29"/>
      <c r="O17" s="29"/>
    </row>
    <row r="18" spans="1:16" x14ac:dyDescent="0.25">
      <c r="A18" s="22"/>
      <c r="B18" s="52"/>
      <c r="C18" s="52"/>
      <c r="D18" s="14"/>
      <c r="E18" s="14"/>
      <c r="F18" s="14"/>
      <c r="G18" s="14"/>
      <c r="H18" s="14"/>
      <c r="I18" s="14"/>
      <c r="J18" s="15"/>
      <c r="L18" s="29"/>
      <c r="M18" s="29"/>
      <c r="N18" s="29"/>
      <c r="O18" s="29"/>
    </row>
    <row r="19" spans="1:16" ht="26.25" x14ac:dyDescent="0.25">
      <c r="A19" s="13" t="s">
        <v>26</v>
      </c>
      <c r="B19" s="14"/>
      <c r="C19" s="14"/>
      <c r="D19" s="14"/>
      <c r="E19" s="14"/>
      <c r="F19" s="14"/>
      <c r="G19" s="14"/>
      <c r="H19" s="14"/>
      <c r="I19" s="14"/>
      <c r="J19" s="15"/>
      <c r="L19" s="29"/>
      <c r="M19" s="29"/>
      <c r="N19" s="29"/>
      <c r="O19" s="29"/>
    </row>
    <row r="20" spans="1:16" x14ac:dyDescent="0.25">
      <c r="A20" s="26" t="s">
        <v>27</v>
      </c>
      <c r="B20" s="14"/>
      <c r="C20" s="14"/>
      <c r="D20" s="14"/>
      <c r="E20" s="14"/>
      <c r="F20" s="14"/>
      <c r="G20" s="14"/>
      <c r="H20" s="14"/>
      <c r="I20" s="14"/>
      <c r="J20" s="15"/>
      <c r="L20" s="29"/>
      <c r="M20" s="29"/>
      <c r="N20" s="29"/>
      <c r="O20" s="29"/>
    </row>
    <row r="21" spans="1:16" x14ac:dyDescent="0.25">
      <c r="A21" s="22"/>
      <c r="B21" s="14"/>
      <c r="C21" s="14"/>
      <c r="D21" s="14"/>
      <c r="E21" s="14"/>
      <c r="F21" s="14"/>
      <c r="G21" s="14"/>
      <c r="H21" s="14"/>
      <c r="I21" s="14"/>
      <c r="J21" s="15"/>
      <c r="L21" s="61"/>
      <c r="M21" s="61"/>
      <c r="N21" s="61"/>
      <c r="O21" s="61"/>
      <c r="P21" s="62"/>
    </row>
    <row r="22" spans="1:16" x14ac:dyDescent="0.25">
      <c r="A22" s="22" t="s">
        <v>28</v>
      </c>
      <c r="B22" s="27">
        <v>723265</v>
      </c>
      <c r="C22" s="27">
        <v>723265</v>
      </c>
      <c r="D22" s="18">
        <v>0</v>
      </c>
      <c r="E22" s="20">
        <v>0</v>
      </c>
      <c r="F22" s="18">
        <v>0</v>
      </c>
      <c r="G22" s="18">
        <v>0</v>
      </c>
      <c r="H22" s="18">
        <v>0</v>
      </c>
      <c r="I22" s="18">
        <v>0</v>
      </c>
      <c r="J22" s="15"/>
      <c r="K22" s="62"/>
      <c r="L22" s="63">
        <v>226835</v>
      </c>
      <c r="M22" s="64">
        <v>226835</v>
      </c>
      <c r="N22" s="64">
        <v>226835</v>
      </c>
      <c r="O22" s="65">
        <f>+L22+M22+N22</f>
        <v>680505</v>
      </c>
      <c r="P22" s="62"/>
    </row>
    <row r="23" spans="1:16" x14ac:dyDescent="0.25">
      <c r="A23" s="26" t="s">
        <v>29</v>
      </c>
      <c r="B23" s="18"/>
      <c r="C23" s="18"/>
      <c r="D23" s="18"/>
      <c r="E23" s="18"/>
      <c r="F23" s="18"/>
      <c r="G23" s="18"/>
      <c r="H23" s="18"/>
      <c r="I23" s="18"/>
      <c r="J23" s="15"/>
      <c r="K23" s="62"/>
      <c r="L23" s="61">
        <v>14900</v>
      </c>
      <c r="M23" s="61">
        <v>13460</v>
      </c>
      <c r="N23" s="61">
        <v>14400</v>
      </c>
      <c r="O23" s="65">
        <f>+L23+M23+N23</f>
        <v>42760</v>
      </c>
      <c r="P23" s="62"/>
    </row>
    <row r="24" spans="1:16" x14ac:dyDescent="0.25">
      <c r="A24" s="26" t="s">
        <v>30</v>
      </c>
      <c r="B24" s="14"/>
      <c r="C24" s="14"/>
      <c r="D24" s="14"/>
      <c r="E24" s="14"/>
      <c r="F24" s="14"/>
      <c r="G24" s="14"/>
      <c r="H24" s="14"/>
      <c r="I24" s="14"/>
      <c r="J24" s="15"/>
      <c r="K24" s="62"/>
      <c r="L24" s="66"/>
      <c r="M24" s="71">
        <v>204835</v>
      </c>
      <c r="N24" s="66"/>
      <c r="O24" s="66">
        <f>SUM(O22:O23)</f>
        <v>723265</v>
      </c>
      <c r="P24" s="62"/>
    </row>
    <row r="25" spans="1:16" x14ac:dyDescent="0.25">
      <c r="A25" s="30" t="s">
        <v>56</v>
      </c>
      <c r="B25" s="31">
        <v>16280</v>
      </c>
      <c r="C25" s="31">
        <v>16280</v>
      </c>
      <c r="D25" s="32"/>
      <c r="E25" s="32"/>
      <c r="F25" s="32"/>
      <c r="G25" s="32"/>
      <c r="H25" s="32"/>
      <c r="I25" s="32"/>
      <c r="J25" s="33"/>
      <c r="K25" s="62"/>
      <c r="L25" s="66"/>
      <c r="M25" s="66"/>
      <c r="N25" s="66"/>
      <c r="O25" s="66"/>
      <c r="P25" s="62"/>
    </row>
    <row r="26" spans="1:16" x14ac:dyDescent="0.25">
      <c r="A26" s="30" t="s">
        <v>31</v>
      </c>
      <c r="B26" s="31">
        <v>7320</v>
      </c>
      <c r="C26" s="31">
        <v>7320</v>
      </c>
      <c r="D26" s="32"/>
      <c r="E26" s="32"/>
      <c r="F26" s="32"/>
      <c r="G26" s="32"/>
      <c r="H26" s="32"/>
      <c r="I26" s="32"/>
      <c r="J26" s="33"/>
      <c r="K26" s="67"/>
      <c r="L26" s="68"/>
      <c r="M26" s="65"/>
      <c r="N26" s="65"/>
      <c r="O26" s="61">
        <f>+L22+L23+M22+M23+N22+N23+M24</f>
        <v>928100</v>
      </c>
    </row>
    <row r="27" spans="1:16" x14ac:dyDescent="0.25">
      <c r="A27" s="30" t="s">
        <v>55</v>
      </c>
      <c r="B27" s="31">
        <v>44222.92</v>
      </c>
      <c r="C27" s="31">
        <v>44222.92</v>
      </c>
      <c r="D27" s="32"/>
      <c r="E27" s="32"/>
      <c r="F27" s="32"/>
      <c r="G27" s="32"/>
      <c r="H27" s="32"/>
      <c r="I27" s="32"/>
      <c r="J27" s="33"/>
      <c r="K27" s="67"/>
      <c r="L27" s="68"/>
      <c r="M27" s="65"/>
      <c r="N27" s="65"/>
      <c r="O27" s="61"/>
    </row>
    <row r="28" spans="1:16" x14ac:dyDescent="0.25">
      <c r="A28" s="34" t="s">
        <v>32</v>
      </c>
      <c r="B28" s="35">
        <f>SUM(B25:B27)</f>
        <v>67822.92</v>
      </c>
      <c r="C28" s="35">
        <f>SUM(C25:C27)</f>
        <v>67822.92</v>
      </c>
      <c r="D28" s="36"/>
      <c r="E28" s="35">
        <v>0</v>
      </c>
      <c r="F28" s="35">
        <v>0</v>
      </c>
      <c r="G28" s="36"/>
      <c r="H28" s="36"/>
      <c r="I28" s="36"/>
      <c r="J28" s="37"/>
      <c r="K28" s="62"/>
      <c r="L28" s="68"/>
      <c r="M28" s="65"/>
      <c r="N28" s="65"/>
      <c r="O28" s="61"/>
    </row>
    <row r="29" spans="1:16" x14ac:dyDescent="0.25">
      <c r="A29" s="38"/>
      <c r="B29" s="39">
        <f>+B17+B22+B28</f>
        <v>806087.92</v>
      </c>
      <c r="C29" s="39"/>
      <c r="D29" s="40"/>
      <c r="E29" s="39"/>
      <c r="F29" s="39"/>
      <c r="G29" s="40"/>
      <c r="H29" s="40"/>
      <c r="I29" s="40"/>
      <c r="J29" s="40"/>
      <c r="K29" s="62"/>
      <c r="L29" s="68"/>
      <c r="M29" s="65"/>
      <c r="N29" s="65"/>
      <c r="O29" s="61"/>
    </row>
    <row r="30" spans="1:16" x14ac:dyDescent="0.25">
      <c r="A30" s="38"/>
      <c r="B30" s="39"/>
      <c r="C30" s="39"/>
      <c r="D30" s="40"/>
      <c r="E30" s="39"/>
      <c r="F30" s="39"/>
      <c r="G30" s="40"/>
      <c r="H30" s="40"/>
      <c r="I30" s="40"/>
      <c r="J30" s="40"/>
      <c r="K30" s="62"/>
      <c r="L30" s="68"/>
      <c r="M30" s="65"/>
      <c r="N30" s="65"/>
      <c r="O30" s="61"/>
    </row>
    <row r="31" spans="1:16" x14ac:dyDescent="0.25">
      <c r="O31" s="43"/>
    </row>
    <row r="32" spans="1:16" x14ac:dyDescent="0.25">
      <c r="A32" s="2" t="s">
        <v>33</v>
      </c>
      <c r="F32" s="2" t="s">
        <v>34</v>
      </c>
      <c r="O32" s="24"/>
      <c r="P32" s="24"/>
    </row>
    <row r="33" spans="1:16" x14ac:dyDescent="0.25">
      <c r="B33" s="99" t="s">
        <v>35</v>
      </c>
      <c r="C33" s="99"/>
      <c r="D33" s="99"/>
      <c r="G33" s="99" t="s">
        <v>36</v>
      </c>
      <c r="H33" s="99"/>
      <c r="I33" s="99"/>
      <c r="O33" s="24"/>
      <c r="P33" s="24"/>
    </row>
    <row r="34" spans="1:16" x14ac:dyDescent="0.25">
      <c r="B34" s="97" t="s">
        <v>37</v>
      </c>
      <c r="C34" s="97"/>
      <c r="D34" s="97"/>
      <c r="G34" s="97" t="s">
        <v>38</v>
      </c>
      <c r="H34" s="97"/>
      <c r="I34" s="97"/>
      <c r="O34" s="24"/>
      <c r="P34" s="24"/>
    </row>
    <row r="35" spans="1:16" x14ac:dyDescent="0.25">
      <c r="O35" s="24"/>
      <c r="P35" s="24"/>
    </row>
    <row r="36" spans="1:16" x14ac:dyDescent="0.25">
      <c r="A36" s="2" t="s">
        <v>39</v>
      </c>
      <c r="O36" s="24"/>
    </row>
    <row r="37" spans="1:16" x14ac:dyDescent="0.25">
      <c r="O37" s="24"/>
    </row>
    <row r="38" spans="1:16" x14ac:dyDescent="0.25">
      <c r="B38" s="99" t="s">
        <v>40</v>
      </c>
      <c r="C38" s="99"/>
      <c r="D38" s="99"/>
      <c r="F38" s="41" t="s">
        <v>41</v>
      </c>
      <c r="G38" s="100">
        <v>42555</v>
      </c>
      <c r="H38" s="101"/>
      <c r="O38" s="24"/>
    </row>
    <row r="39" spans="1:16" x14ac:dyDescent="0.25">
      <c r="B39" s="97" t="s">
        <v>42</v>
      </c>
      <c r="C39" s="97"/>
      <c r="D39" s="97"/>
      <c r="O39" s="24"/>
    </row>
    <row r="40" spans="1:16" x14ac:dyDescent="0.25">
      <c r="O40" s="24"/>
    </row>
    <row r="41" spans="1:16" x14ac:dyDescent="0.25">
      <c r="A41" s="98" t="s">
        <v>43</v>
      </c>
      <c r="B41" s="98"/>
      <c r="C41" s="98"/>
      <c r="D41" s="98"/>
      <c r="E41" s="98"/>
      <c r="F41" s="98"/>
      <c r="G41" s="98"/>
      <c r="H41" s="98"/>
      <c r="I41" s="98"/>
      <c r="J41" s="98"/>
      <c r="O41" s="24"/>
    </row>
    <row r="42" spans="1:16" x14ac:dyDescent="0.25">
      <c r="A42" s="98"/>
      <c r="B42" s="98"/>
      <c r="C42" s="98"/>
      <c r="D42" s="98"/>
      <c r="E42" s="98"/>
      <c r="F42" s="98"/>
      <c r="G42" s="98"/>
      <c r="H42" s="98"/>
      <c r="I42" s="98"/>
      <c r="J42" s="98"/>
      <c r="O42" s="24"/>
    </row>
    <row r="43" spans="1:16" x14ac:dyDescent="0.25">
      <c r="O43" s="24"/>
    </row>
    <row r="44" spans="1:16" x14ac:dyDescent="0.25">
      <c r="O44" s="42"/>
    </row>
  </sheetData>
  <mergeCells count="17">
    <mergeCell ref="A3:J3"/>
    <mergeCell ref="A4:J4"/>
    <mergeCell ref="A5:J5"/>
    <mergeCell ref="A10:A11"/>
    <mergeCell ref="B10:B11"/>
    <mergeCell ref="C10:C11"/>
    <mergeCell ref="D10:D11"/>
    <mergeCell ref="E10:E11"/>
    <mergeCell ref="F10:I10"/>
    <mergeCell ref="B39:D39"/>
    <mergeCell ref="A41:J42"/>
    <mergeCell ref="B33:D33"/>
    <mergeCell ref="G33:I33"/>
    <mergeCell ref="B34:D34"/>
    <mergeCell ref="G34:I34"/>
    <mergeCell ref="B38:D38"/>
    <mergeCell ref="G38:H38"/>
  </mergeCells>
  <pageMargins left="0.7" right="0.7" top="0.25" bottom="0.5" header="0.3" footer="0.3"/>
  <pageSetup scale="85"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8"/>
  <sheetViews>
    <sheetView topLeftCell="A16" workbookViewId="0">
      <selection activeCell="B29" sqref="B29"/>
    </sheetView>
  </sheetViews>
  <sheetFormatPr defaultRowHeight="15" x14ac:dyDescent="0.25"/>
  <cols>
    <col min="1" max="1" width="18.140625" customWidth="1"/>
    <col min="2" max="3" width="13.28515625" bestFit="1" customWidth="1"/>
    <col min="5" max="5" width="11.5703125" bestFit="1" customWidth="1"/>
    <col min="10" max="10" width="21.42578125" customWidth="1"/>
    <col min="12" max="12" width="12.140625" bestFit="1" customWidth="1"/>
    <col min="13" max="14" width="11.5703125" bestFit="1" customWidth="1"/>
    <col min="15" max="15" width="14.140625" customWidth="1"/>
  </cols>
  <sheetData>
    <row r="1" spans="1:15" x14ac:dyDescent="0.25">
      <c r="J1" s="47" t="s">
        <v>0</v>
      </c>
    </row>
    <row r="3" spans="1:15" x14ac:dyDescent="0.25">
      <c r="A3" s="102" t="s">
        <v>1</v>
      </c>
      <c r="B3" s="102"/>
      <c r="C3" s="102"/>
      <c r="D3" s="102"/>
      <c r="E3" s="102"/>
      <c r="F3" s="102"/>
      <c r="G3" s="102"/>
      <c r="H3" s="102"/>
      <c r="I3" s="102"/>
      <c r="J3" s="102"/>
    </row>
    <row r="4" spans="1:15" x14ac:dyDescent="0.25">
      <c r="A4" s="102" t="s">
        <v>2</v>
      </c>
      <c r="B4" s="102"/>
      <c r="C4" s="102"/>
      <c r="D4" s="102"/>
      <c r="E4" s="102"/>
      <c r="F4" s="102"/>
      <c r="G4" s="102"/>
      <c r="H4" s="102"/>
      <c r="I4" s="102"/>
      <c r="J4" s="102"/>
    </row>
    <row r="5" spans="1:15" x14ac:dyDescent="0.25">
      <c r="A5" s="102" t="s">
        <v>68</v>
      </c>
      <c r="B5" s="102"/>
      <c r="C5" s="102"/>
      <c r="D5" s="102"/>
      <c r="E5" s="102"/>
      <c r="F5" s="102"/>
      <c r="G5" s="102"/>
      <c r="H5" s="102"/>
      <c r="I5" s="102"/>
      <c r="J5" s="102"/>
    </row>
    <row r="7" spans="1:15" x14ac:dyDescent="0.25">
      <c r="A7" s="2" t="s">
        <v>3</v>
      </c>
      <c r="B7" s="3" t="s">
        <v>4</v>
      </c>
      <c r="C7" s="3"/>
      <c r="D7" s="3"/>
      <c r="I7" s="4" t="s">
        <v>5</v>
      </c>
      <c r="J7" s="5"/>
    </row>
    <row r="8" spans="1:15" x14ac:dyDescent="0.25">
      <c r="A8" s="2" t="s">
        <v>6</v>
      </c>
      <c r="B8" s="6">
        <v>526</v>
      </c>
      <c r="C8" s="6"/>
      <c r="D8" s="6"/>
      <c r="I8" s="4" t="s">
        <v>7</v>
      </c>
      <c r="J8" s="7" t="s">
        <v>8</v>
      </c>
    </row>
    <row r="9" spans="1:15" x14ac:dyDescent="0.25">
      <c r="I9" s="4" t="s">
        <v>9</v>
      </c>
      <c r="J9" s="8">
        <v>134</v>
      </c>
    </row>
    <row r="10" spans="1:15" x14ac:dyDescent="0.25">
      <c r="A10" s="103" t="s">
        <v>10</v>
      </c>
      <c r="B10" s="105" t="s">
        <v>11</v>
      </c>
      <c r="C10" s="107" t="s">
        <v>12</v>
      </c>
      <c r="D10" s="109" t="s">
        <v>13</v>
      </c>
      <c r="E10" s="105" t="s">
        <v>14</v>
      </c>
      <c r="F10" s="111" t="s">
        <v>15</v>
      </c>
      <c r="G10" s="112"/>
      <c r="H10" s="112"/>
      <c r="I10" s="113"/>
      <c r="J10" s="9" t="s">
        <v>16</v>
      </c>
    </row>
    <row r="11" spans="1:15" ht="34.5" x14ac:dyDescent="0.25">
      <c r="A11" s="104"/>
      <c r="B11" s="106"/>
      <c r="C11" s="108"/>
      <c r="D11" s="110"/>
      <c r="E11" s="106"/>
      <c r="F11" s="48" t="s">
        <v>17</v>
      </c>
      <c r="G11" s="49" t="s">
        <v>18</v>
      </c>
      <c r="H11" s="49" t="s">
        <v>19</v>
      </c>
      <c r="I11" s="49" t="s">
        <v>20</v>
      </c>
      <c r="J11" s="12" t="s">
        <v>21</v>
      </c>
    </row>
    <row r="12" spans="1:15" ht="26.25" x14ac:dyDescent="0.25">
      <c r="A12" s="13" t="s">
        <v>22</v>
      </c>
      <c r="B12" s="14"/>
      <c r="C12" s="14"/>
      <c r="D12" s="14"/>
      <c r="E12" s="14"/>
      <c r="F12" s="14"/>
      <c r="G12" s="14"/>
      <c r="H12" s="14"/>
      <c r="I12" s="14"/>
      <c r="J12" s="15"/>
    </row>
    <row r="13" spans="1:15" x14ac:dyDescent="0.25">
      <c r="A13" s="16" t="s">
        <v>23</v>
      </c>
      <c r="B13" s="20">
        <v>0</v>
      </c>
      <c r="C13" s="20">
        <v>0</v>
      </c>
      <c r="D13" s="19">
        <v>0</v>
      </c>
      <c r="E13" s="20">
        <v>0</v>
      </c>
      <c r="F13" s="20">
        <v>0</v>
      </c>
      <c r="G13" s="18">
        <v>0</v>
      </c>
      <c r="H13" s="18">
        <v>0</v>
      </c>
      <c r="I13" s="18">
        <v>0</v>
      </c>
      <c r="J13" s="21"/>
    </row>
    <row r="14" spans="1:15" x14ac:dyDescent="0.25">
      <c r="A14" s="22"/>
      <c r="B14" s="14"/>
      <c r="C14" s="14"/>
      <c r="D14" s="14"/>
      <c r="E14" s="14"/>
      <c r="F14" s="14"/>
      <c r="G14" s="14"/>
      <c r="H14" s="14"/>
      <c r="I14" s="14"/>
      <c r="J14" s="15"/>
    </row>
    <row r="15" spans="1:15" x14ac:dyDescent="0.25">
      <c r="A15" s="16" t="s">
        <v>24</v>
      </c>
      <c r="B15" s="18">
        <v>0</v>
      </c>
      <c r="C15" s="18">
        <v>0</v>
      </c>
      <c r="D15" s="18">
        <v>0</v>
      </c>
      <c r="E15" s="18">
        <v>0</v>
      </c>
      <c r="F15" s="18">
        <v>0</v>
      </c>
      <c r="G15" s="18">
        <v>0</v>
      </c>
      <c r="H15" s="18">
        <v>0</v>
      </c>
      <c r="I15" s="18">
        <v>0</v>
      </c>
      <c r="J15" s="15"/>
      <c r="K15" s="83"/>
      <c r="O15" s="23"/>
    </row>
    <row r="16" spans="1:15" x14ac:dyDescent="0.25">
      <c r="A16" s="22"/>
      <c r="B16" s="14"/>
      <c r="C16" s="14"/>
      <c r="D16" s="14"/>
      <c r="E16" s="14"/>
      <c r="F16" s="14"/>
      <c r="G16" s="14"/>
      <c r="H16" s="14"/>
      <c r="I16" s="14"/>
      <c r="J16" s="15"/>
      <c r="K16" s="83" t="s">
        <v>76</v>
      </c>
      <c r="L16" s="84">
        <v>3500</v>
      </c>
      <c r="M16" s="85">
        <v>500</v>
      </c>
      <c r="N16" s="85">
        <v>0</v>
      </c>
      <c r="O16" s="86">
        <f>+L16+M16+N16</f>
        <v>4000</v>
      </c>
    </row>
    <row r="17" spans="1:16" ht="25.5" x14ac:dyDescent="0.25">
      <c r="A17" s="25" t="s">
        <v>25</v>
      </c>
      <c r="B17" s="18">
        <v>0</v>
      </c>
      <c r="C17" s="18">
        <v>0</v>
      </c>
      <c r="D17" s="18">
        <v>0</v>
      </c>
      <c r="E17" s="18">
        <v>0</v>
      </c>
      <c r="F17" s="18">
        <v>0</v>
      </c>
      <c r="G17" s="18">
        <v>0</v>
      </c>
      <c r="H17" s="18">
        <v>0</v>
      </c>
      <c r="I17" s="18">
        <v>0</v>
      </c>
      <c r="J17" s="15"/>
      <c r="K17" s="58" t="s">
        <v>77</v>
      </c>
      <c r="L17" s="50">
        <v>2000</v>
      </c>
      <c r="M17" s="50">
        <v>5000</v>
      </c>
      <c r="N17" s="87">
        <v>2000</v>
      </c>
      <c r="O17" s="51">
        <f>+L17+M17+N17</f>
        <v>9000</v>
      </c>
    </row>
    <row r="18" spans="1:16" x14ac:dyDescent="0.25">
      <c r="A18" s="22"/>
      <c r="B18" s="52"/>
      <c r="C18" s="52"/>
      <c r="D18" s="14"/>
      <c r="E18" s="14"/>
      <c r="F18" s="14"/>
      <c r="G18" s="14"/>
      <c r="H18" s="14"/>
      <c r="I18" s="14"/>
      <c r="J18" s="15"/>
      <c r="K18" s="59" t="s">
        <v>69</v>
      </c>
      <c r="L18" s="57"/>
      <c r="M18" s="51">
        <f>80500+17920</f>
        <v>98420</v>
      </c>
      <c r="N18" s="51"/>
      <c r="O18" s="51">
        <f>+L18+M18+N18</f>
        <v>98420</v>
      </c>
      <c r="P18" s="58"/>
    </row>
    <row r="19" spans="1:16" ht="26.25" x14ac:dyDescent="0.25">
      <c r="A19" s="13" t="s">
        <v>26</v>
      </c>
      <c r="B19" s="14"/>
      <c r="C19" s="14"/>
      <c r="D19" s="14"/>
      <c r="E19" s="14"/>
      <c r="F19" s="14"/>
      <c r="G19" s="14"/>
      <c r="H19" s="14"/>
      <c r="I19" s="14"/>
      <c r="J19" s="15"/>
      <c r="K19" s="58"/>
      <c r="L19" s="56"/>
      <c r="M19" s="56"/>
      <c r="N19" s="56"/>
      <c r="O19" s="77">
        <f>SUM(O16:O18)</f>
        <v>111420</v>
      </c>
      <c r="P19" s="58"/>
    </row>
    <row r="20" spans="1:16" x14ac:dyDescent="0.25">
      <c r="A20" s="26" t="s">
        <v>27</v>
      </c>
      <c r="B20" s="82">
        <v>111420</v>
      </c>
      <c r="C20" s="52">
        <v>111420</v>
      </c>
      <c r="D20" s="18">
        <v>0</v>
      </c>
      <c r="E20" s="18">
        <v>0</v>
      </c>
      <c r="F20" s="18">
        <v>0</v>
      </c>
      <c r="G20" s="18">
        <v>0</v>
      </c>
      <c r="H20" s="18">
        <v>0</v>
      </c>
      <c r="I20" s="18">
        <v>0</v>
      </c>
      <c r="J20" s="15"/>
      <c r="K20" s="58"/>
      <c r="L20" s="56"/>
      <c r="M20" s="56"/>
      <c r="N20" s="56"/>
      <c r="O20" s="56"/>
      <c r="P20" s="58"/>
    </row>
    <row r="21" spans="1:16" x14ac:dyDescent="0.25">
      <c r="A21" s="22"/>
      <c r="B21" s="14"/>
      <c r="C21" s="14"/>
      <c r="D21" s="14"/>
      <c r="E21" s="14"/>
      <c r="F21" s="14"/>
      <c r="G21" s="14"/>
      <c r="H21" s="14"/>
      <c r="I21" s="14"/>
      <c r="J21" s="15"/>
      <c r="K21" s="58"/>
      <c r="L21" s="56" t="s">
        <v>70</v>
      </c>
      <c r="M21" s="56" t="s">
        <v>71</v>
      </c>
      <c r="N21" s="56" t="s">
        <v>72</v>
      </c>
      <c r="O21" s="56"/>
      <c r="P21" s="58"/>
    </row>
    <row r="22" spans="1:16" x14ac:dyDescent="0.25">
      <c r="A22" s="22" t="s">
        <v>28</v>
      </c>
      <c r="B22" s="27">
        <v>1254129.8400000001</v>
      </c>
      <c r="C22" s="81">
        <v>1254129.8400000001</v>
      </c>
      <c r="D22" s="18">
        <v>0</v>
      </c>
      <c r="E22" s="20">
        <v>0</v>
      </c>
      <c r="F22" s="18">
        <v>0</v>
      </c>
      <c r="G22" s="18">
        <v>0</v>
      </c>
      <c r="H22" s="18">
        <v>0</v>
      </c>
      <c r="I22" s="18">
        <v>0</v>
      </c>
      <c r="J22" s="15"/>
      <c r="K22" s="58" t="s">
        <v>64</v>
      </c>
      <c r="L22" s="54">
        <v>226835</v>
      </c>
      <c r="M22" s="55">
        <v>226835</v>
      </c>
      <c r="N22" s="55">
        <v>226835</v>
      </c>
      <c r="O22" s="51">
        <f>+L22+M22+N22</f>
        <v>680505</v>
      </c>
      <c r="P22" s="58"/>
    </row>
    <row r="23" spans="1:16" x14ac:dyDescent="0.25">
      <c r="A23" s="26" t="s">
        <v>29</v>
      </c>
      <c r="B23" s="18"/>
      <c r="C23" s="18"/>
      <c r="D23" s="18"/>
      <c r="E23" s="18"/>
      <c r="F23" s="18"/>
      <c r="G23" s="18"/>
      <c r="H23" s="18"/>
      <c r="I23" s="18"/>
      <c r="J23" s="15"/>
      <c r="K23" s="58" t="s">
        <v>50</v>
      </c>
      <c r="L23" s="56">
        <v>13378</v>
      </c>
      <c r="M23" s="56">
        <v>13073.84</v>
      </c>
      <c r="N23" s="77">
        <v>13378</v>
      </c>
      <c r="O23" s="51">
        <f>+L23+M23+N23</f>
        <v>39829.839999999997</v>
      </c>
      <c r="P23" s="58"/>
    </row>
    <row r="24" spans="1:16" x14ac:dyDescent="0.25">
      <c r="A24" s="26" t="s">
        <v>30</v>
      </c>
      <c r="B24" s="14"/>
      <c r="C24" s="14"/>
      <c r="D24" s="14"/>
      <c r="E24" s="14"/>
      <c r="F24" s="14"/>
      <c r="G24" s="14"/>
      <c r="H24" s="14"/>
      <c r="I24" s="14"/>
      <c r="J24" s="15"/>
      <c r="K24" s="58" t="s">
        <v>65</v>
      </c>
      <c r="L24" s="50">
        <v>118000</v>
      </c>
      <c r="M24" s="50"/>
      <c r="N24" s="50"/>
      <c r="O24" s="51">
        <f t="shared" ref="O24:O29" si="0">+L24+M24+N24</f>
        <v>118000</v>
      </c>
      <c r="P24" s="58"/>
    </row>
    <row r="25" spans="1:16" x14ac:dyDescent="0.25">
      <c r="A25" s="16" t="s">
        <v>60</v>
      </c>
      <c r="B25" s="27">
        <v>3840</v>
      </c>
      <c r="C25" s="27">
        <v>3840</v>
      </c>
      <c r="D25" s="32"/>
      <c r="E25" s="32"/>
      <c r="F25" s="32"/>
      <c r="G25" s="32"/>
      <c r="H25" s="32"/>
      <c r="I25" s="32"/>
      <c r="J25" s="21">
        <v>42604</v>
      </c>
      <c r="K25" s="58" t="s">
        <v>66</v>
      </c>
      <c r="L25" s="50"/>
      <c r="M25" s="50"/>
      <c r="N25" s="50">
        <f>82800</f>
        <v>82800</v>
      </c>
      <c r="O25" s="51">
        <f t="shared" si="0"/>
        <v>82800</v>
      </c>
      <c r="P25" s="58"/>
    </row>
    <row r="26" spans="1:16" x14ac:dyDescent="0.25">
      <c r="A26" s="16" t="s">
        <v>61</v>
      </c>
      <c r="B26" s="27">
        <v>3840</v>
      </c>
      <c r="C26" s="27">
        <v>3840</v>
      </c>
      <c r="D26" s="32"/>
      <c r="E26" s="32"/>
      <c r="F26" s="32"/>
      <c r="G26" s="32"/>
      <c r="H26" s="32"/>
      <c r="I26" s="32"/>
      <c r="J26" s="21">
        <v>42604</v>
      </c>
      <c r="K26" s="59" t="s">
        <v>67</v>
      </c>
      <c r="L26" s="57">
        <v>204835</v>
      </c>
      <c r="M26" s="51"/>
      <c r="N26" s="51"/>
      <c r="O26" s="51">
        <f t="shared" si="0"/>
        <v>204835</v>
      </c>
      <c r="P26" s="58"/>
    </row>
    <row r="27" spans="1:16" x14ac:dyDescent="0.25">
      <c r="A27" s="16" t="s">
        <v>62</v>
      </c>
      <c r="B27" s="27">
        <v>3840</v>
      </c>
      <c r="C27" s="27">
        <v>3840</v>
      </c>
      <c r="D27" s="32"/>
      <c r="E27" s="32"/>
      <c r="F27" s="32"/>
      <c r="G27" s="32"/>
      <c r="H27" s="32"/>
      <c r="I27" s="32"/>
      <c r="J27" s="21">
        <v>42604</v>
      </c>
      <c r="K27" s="78" t="s">
        <v>73</v>
      </c>
      <c r="L27" s="79">
        <v>14400</v>
      </c>
      <c r="M27" s="80">
        <v>14400</v>
      </c>
      <c r="N27" s="80">
        <v>14400</v>
      </c>
      <c r="O27" s="80">
        <f t="shared" si="0"/>
        <v>43200</v>
      </c>
      <c r="P27" s="58"/>
    </row>
    <row r="28" spans="1:16" x14ac:dyDescent="0.25">
      <c r="A28" s="16" t="s">
        <v>63</v>
      </c>
      <c r="B28" s="27">
        <v>3840</v>
      </c>
      <c r="C28" s="27">
        <v>3840</v>
      </c>
      <c r="D28" s="32"/>
      <c r="E28" s="32"/>
      <c r="F28" s="32"/>
      <c r="G28" s="32"/>
      <c r="H28" s="32"/>
      <c r="I28" s="32"/>
      <c r="J28" s="21">
        <v>42604</v>
      </c>
      <c r="K28" s="78" t="s">
        <v>74</v>
      </c>
      <c r="L28" s="79">
        <v>14400</v>
      </c>
      <c r="M28" s="80">
        <v>14400</v>
      </c>
      <c r="N28" s="80">
        <v>14400</v>
      </c>
      <c r="O28" s="80">
        <f t="shared" si="0"/>
        <v>43200</v>
      </c>
      <c r="P28" s="58"/>
    </row>
    <row r="29" spans="1:16" x14ac:dyDescent="0.25">
      <c r="A29" s="34" t="s">
        <v>32</v>
      </c>
      <c r="B29" s="35">
        <f>SUM(B20:B28)</f>
        <v>1380909.84</v>
      </c>
      <c r="C29" s="35">
        <f>SUM(C20:C28)</f>
        <v>1380909.84</v>
      </c>
      <c r="D29" s="36"/>
      <c r="E29" s="35">
        <v>0</v>
      </c>
      <c r="F29" s="35">
        <v>0</v>
      </c>
      <c r="G29" s="36"/>
      <c r="H29" s="36"/>
      <c r="I29" s="36"/>
      <c r="J29" s="37"/>
      <c r="K29" s="78" t="s">
        <v>75</v>
      </c>
      <c r="L29" s="79">
        <v>14400</v>
      </c>
      <c r="M29" s="80">
        <v>12960</v>
      </c>
      <c r="N29" s="80">
        <v>14400</v>
      </c>
      <c r="O29" s="80">
        <f t="shared" si="0"/>
        <v>41760</v>
      </c>
      <c r="P29" s="58"/>
    </row>
    <row r="30" spans="1:16" x14ac:dyDescent="0.25">
      <c r="A30" s="38"/>
      <c r="B30" s="39"/>
      <c r="C30" s="39"/>
      <c r="D30" s="40"/>
      <c r="E30" s="39"/>
      <c r="F30" s="39"/>
      <c r="G30" s="40"/>
      <c r="H30" s="40"/>
      <c r="I30" s="40"/>
      <c r="J30" s="40"/>
      <c r="K30" s="59"/>
      <c r="L30" s="75">
        <f>SUM(L22:L29)</f>
        <v>606248</v>
      </c>
      <c r="M30" s="75">
        <f t="shared" ref="M30:N30" si="1">SUM(M22:M29)</f>
        <v>281668.83999999997</v>
      </c>
      <c r="N30" s="75">
        <f t="shared" si="1"/>
        <v>366213</v>
      </c>
      <c r="O30" s="76">
        <f>SUM(O22:O29)</f>
        <v>1254129.8399999999</v>
      </c>
      <c r="P30" s="58"/>
    </row>
    <row r="31" spans="1:16" x14ac:dyDescent="0.25">
      <c r="A31" s="38"/>
      <c r="B31" s="39"/>
      <c r="C31" s="39"/>
      <c r="D31" s="40"/>
      <c r="E31" s="39"/>
      <c r="F31" s="39"/>
      <c r="G31" s="40"/>
      <c r="H31" s="40"/>
      <c r="I31" s="40"/>
      <c r="J31" s="40"/>
      <c r="K31" s="58"/>
      <c r="L31" s="57"/>
      <c r="M31" s="51"/>
      <c r="N31" s="51"/>
      <c r="O31" s="56">
        <f>+L30+M30+N30</f>
        <v>1254129.8399999999</v>
      </c>
      <c r="P31" s="58"/>
    </row>
    <row r="32" spans="1:16" x14ac:dyDescent="0.25">
      <c r="K32" s="58"/>
      <c r="L32" s="57"/>
      <c r="M32" s="51"/>
      <c r="N32" s="51"/>
      <c r="O32" s="56"/>
      <c r="P32" s="58"/>
    </row>
    <row r="33" spans="1:16" x14ac:dyDescent="0.25">
      <c r="A33" s="2" t="s">
        <v>33</v>
      </c>
      <c r="F33" s="2" t="s">
        <v>34</v>
      </c>
      <c r="K33" s="58"/>
      <c r="L33" s="57"/>
      <c r="M33" s="51"/>
      <c r="N33" s="51"/>
      <c r="O33" s="56"/>
      <c r="P33" s="58"/>
    </row>
    <row r="34" spans="1:16" x14ac:dyDescent="0.25">
      <c r="B34" s="99" t="s">
        <v>35</v>
      </c>
      <c r="C34" s="99"/>
      <c r="D34" s="99"/>
      <c r="G34" s="99" t="s">
        <v>36</v>
      </c>
      <c r="H34" s="99"/>
      <c r="I34" s="99"/>
      <c r="K34" s="58"/>
      <c r="L34" s="58"/>
      <c r="M34" s="58"/>
      <c r="N34" s="58"/>
      <c r="O34" s="56"/>
      <c r="P34" s="56"/>
    </row>
    <row r="35" spans="1:16" x14ac:dyDescent="0.25">
      <c r="B35" s="97" t="s">
        <v>37</v>
      </c>
      <c r="C35" s="97"/>
      <c r="D35" s="97"/>
      <c r="G35" s="97" t="s">
        <v>38</v>
      </c>
      <c r="H35" s="97"/>
      <c r="I35" s="97"/>
      <c r="K35" s="58"/>
      <c r="L35" s="58"/>
      <c r="M35" s="58"/>
      <c r="N35" s="58"/>
      <c r="O35" s="60"/>
      <c r="P35" s="56"/>
    </row>
    <row r="36" spans="1:16" x14ac:dyDescent="0.25">
      <c r="K36" s="58"/>
      <c r="L36" s="58"/>
      <c r="M36" s="58"/>
      <c r="N36" s="58"/>
      <c r="O36" s="56"/>
      <c r="P36" s="56"/>
    </row>
    <row r="37" spans="1:16" x14ac:dyDescent="0.25">
      <c r="A37" s="2" t="s">
        <v>39</v>
      </c>
      <c r="K37" s="58"/>
      <c r="L37" s="58"/>
      <c r="M37" s="58"/>
      <c r="N37" s="58"/>
      <c r="O37" s="56"/>
      <c r="P37" s="24"/>
    </row>
    <row r="38" spans="1:16" x14ac:dyDescent="0.25">
      <c r="L38" s="58"/>
      <c r="M38" s="58"/>
      <c r="N38" s="58"/>
      <c r="O38" s="56"/>
    </row>
    <row r="39" spans="1:16" x14ac:dyDescent="0.25">
      <c r="B39" s="99" t="s">
        <v>40</v>
      </c>
      <c r="C39" s="99"/>
      <c r="D39" s="99"/>
      <c r="F39" s="41" t="s">
        <v>41</v>
      </c>
      <c r="G39" s="100">
        <v>42647</v>
      </c>
      <c r="H39" s="101"/>
      <c r="L39" s="58"/>
      <c r="M39" s="58"/>
      <c r="N39" s="58"/>
      <c r="O39" s="24"/>
    </row>
    <row r="40" spans="1:16" x14ac:dyDescent="0.25">
      <c r="B40" s="97" t="s">
        <v>42</v>
      </c>
      <c r="C40" s="97"/>
      <c r="D40" s="97"/>
      <c r="O40" s="24"/>
    </row>
    <row r="41" spans="1:16" x14ac:dyDescent="0.25">
      <c r="O41" s="24"/>
    </row>
    <row r="42" spans="1:16" x14ac:dyDescent="0.25">
      <c r="A42" s="98" t="s">
        <v>43</v>
      </c>
      <c r="B42" s="98"/>
      <c r="C42" s="98"/>
      <c r="D42" s="98"/>
      <c r="E42" s="98"/>
      <c r="F42" s="98"/>
      <c r="G42" s="98"/>
      <c r="H42" s="98"/>
      <c r="I42" s="98"/>
      <c r="J42" s="98"/>
      <c r="O42" s="24"/>
    </row>
    <row r="43" spans="1:16" x14ac:dyDescent="0.25">
      <c r="A43" s="98"/>
      <c r="B43" s="98"/>
      <c r="C43" s="98"/>
      <c r="D43" s="98"/>
      <c r="E43" s="98"/>
      <c r="F43" s="98"/>
      <c r="G43" s="98"/>
      <c r="H43" s="98"/>
      <c r="I43" s="98"/>
      <c r="J43" s="98"/>
      <c r="O43" s="24"/>
    </row>
    <row r="44" spans="1:16" x14ac:dyDescent="0.25">
      <c r="O44" s="24"/>
    </row>
    <row r="45" spans="1:16" x14ac:dyDescent="0.25">
      <c r="O45" s="24"/>
    </row>
    <row r="46" spans="1:16" x14ac:dyDescent="0.25">
      <c r="O46" s="24"/>
    </row>
    <row r="47" spans="1:16" x14ac:dyDescent="0.25">
      <c r="O47" s="24"/>
    </row>
    <row r="48" spans="1:16" x14ac:dyDescent="0.25">
      <c r="O48" s="42"/>
    </row>
  </sheetData>
  <mergeCells count="17">
    <mergeCell ref="B40:D40"/>
    <mergeCell ref="A42:J43"/>
    <mergeCell ref="B34:D34"/>
    <mergeCell ref="G34:I34"/>
    <mergeCell ref="B35:D35"/>
    <mergeCell ref="G35:I35"/>
    <mergeCell ref="B39:D39"/>
    <mergeCell ref="G39:H39"/>
    <mergeCell ref="A3:J3"/>
    <mergeCell ref="A4:J4"/>
    <mergeCell ref="A5:J5"/>
    <mergeCell ref="A10:A11"/>
    <mergeCell ref="B10:B11"/>
    <mergeCell ref="C10:C11"/>
    <mergeCell ref="D10:D11"/>
    <mergeCell ref="E10:E11"/>
    <mergeCell ref="F10:I10"/>
  </mergeCells>
  <pageMargins left="0.7" right="0.7" top="0.25" bottom="0.25" header="0.3" footer="0.3"/>
  <pageSetup scale="85" orientation="landscape"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opLeftCell="A10" workbookViewId="0">
      <selection activeCell="L41" sqref="L41"/>
    </sheetView>
  </sheetViews>
  <sheetFormatPr defaultRowHeight="15" x14ac:dyDescent="0.25"/>
  <cols>
    <col min="1" max="1" width="18.140625" customWidth="1"/>
    <col min="2" max="3" width="13.28515625" bestFit="1" customWidth="1"/>
    <col min="5" max="5" width="11.5703125" bestFit="1" customWidth="1"/>
    <col min="10" max="10" width="21.42578125" customWidth="1"/>
    <col min="12" max="12" width="12.140625" bestFit="1" customWidth="1"/>
    <col min="13" max="14" width="11.5703125" bestFit="1" customWidth="1"/>
    <col min="15" max="15" width="14.140625" customWidth="1"/>
  </cols>
  <sheetData>
    <row r="1" spans="1:15" x14ac:dyDescent="0.25">
      <c r="J1" s="72" t="s">
        <v>0</v>
      </c>
    </row>
    <row r="3" spans="1:15" x14ac:dyDescent="0.25">
      <c r="A3" s="102" t="s">
        <v>1</v>
      </c>
      <c r="B3" s="102"/>
      <c r="C3" s="102"/>
      <c r="D3" s="102"/>
      <c r="E3" s="102"/>
      <c r="F3" s="102"/>
      <c r="G3" s="102"/>
      <c r="H3" s="102"/>
      <c r="I3" s="102"/>
      <c r="J3" s="102"/>
    </row>
    <row r="4" spans="1:15" x14ac:dyDescent="0.25">
      <c r="A4" s="102" t="s">
        <v>2</v>
      </c>
      <c r="B4" s="102"/>
      <c r="C4" s="102"/>
      <c r="D4" s="102"/>
      <c r="E4" s="102"/>
      <c r="F4" s="102"/>
      <c r="G4" s="102"/>
      <c r="H4" s="102"/>
      <c r="I4" s="102"/>
      <c r="J4" s="102"/>
    </row>
    <row r="5" spans="1:15" x14ac:dyDescent="0.25">
      <c r="A5" s="102" t="s">
        <v>78</v>
      </c>
      <c r="B5" s="102"/>
      <c r="C5" s="102"/>
      <c r="D5" s="102"/>
      <c r="E5" s="102"/>
      <c r="F5" s="102"/>
      <c r="G5" s="102"/>
      <c r="H5" s="102"/>
      <c r="I5" s="102"/>
      <c r="J5" s="102"/>
    </row>
    <row r="7" spans="1:15" x14ac:dyDescent="0.25">
      <c r="A7" s="2" t="s">
        <v>3</v>
      </c>
      <c r="B7" s="3" t="s">
        <v>4</v>
      </c>
      <c r="C7" s="3"/>
      <c r="D7" s="3"/>
      <c r="I7" s="4" t="s">
        <v>5</v>
      </c>
      <c r="J7" s="5"/>
    </row>
    <row r="8" spans="1:15" x14ac:dyDescent="0.25">
      <c r="A8" s="2" t="s">
        <v>6</v>
      </c>
      <c r="B8" s="6">
        <v>526</v>
      </c>
      <c r="C8" s="6"/>
      <c r="D8" s="6"/>
      <c r="I8" s="4" t="s">
        <v>7</v>
      </c>
      <c r="J8" s="7" t="s">
        <v>8</v>
      </c>
    </row>
    <row r="9" spans="1:15" x14ac:dyDescent="0.25">
      <c r="I9" s="4" t="s">
        <v>9</v>
      </c>
      <c r="J9" s="8">
        <v>148</v>
      </c>
    </row>
    <row r="10" spans="1:15" x14ac:dyDescent="0.25">
      <c r="A10" s="103" t="s">
        <v>10</v>
      </c>
      <c r="B10" s="105" t="s">
        <v>11</v>
      </c>
      <c r="C10" s="107" t="s">
        <v>12</v>
      </c>
      <c r="D10" s="109" t="s">
        <v>13</v>
      </c>
      <c r="E10" s="105" t="s">
        <v>14</v>
      </c>
      <c r="F10" s="111" t="s">
        <v>15</v>
      </c>
      <c r="G10" s="112"/>
      <c r="H10" s="112"/>
      <c r="I10" s="113"/>
      <c r="J10" s="9" t="s">
        <v>16</v>
      </c>
    </row>
    <row r="11" spans="1:15" ht="34.5" x14ac:dyDescent="0.25">
      <c r="A11" s="104"/>
      <c r="B11" s="106"/>
      <c r="C11" s="108"/>
      <c r="D11" s="110"/>
      <c r="E11" s="106"/>
      <c r="F11" s="73" t="s">
        <v>17</v>
      </c>
      <c r="G11" s="74" t="s">
        <v>18</v>
      </c>
      <c r="H11" s="74" t="s">
        <v>19</v>
      </c>
      <c r="I11" s="74" t="s">
        <v>20</v>
      </c>
      <c r="J11" s="12" t="s">
        <v>21</v>
      </c>
    </row>
    <row r="12" spans="1:15" ht="26.25" x14ac:dyDescent="0.25">
      <c r="A12" s="13" t="s">
        <v>22</v>
      </c>
      <c r="B12" s="14"/>
      <c r="C12" s="14"/>
      <c r="D12" s="14"/>
      <c r="E12" s="14"/>
      <c r="F12" s="14"/>
      <c r="G12" s="14"/>
      <c r="H12" s="14"/>
      <c r="I12" s="14"/>
      <c r="J12" s="15"/>
    </row>
    <row r="13" spans="1:15" x14ac:dyDescent="0.25">
      <c r="A13" s="16" t="s">
        <v>23</v>
      </c>
      <c r="B13" s="20">
        <v>0</v>
      </c>
      <c r="C13" s="20">
        <v>0</v>
      </c>
      <c r="D13" s="19">
        <v>0</v>
      </c>
      <c r="E13" s="20">
        <v>0</v>
      </c>
      <c r="F13" s="20">
        <v>0</v>
      </c>
      <c r="G13" s="18">
        <v>0</v>
      </c>
      <c r="H13" s="18">
        <v>0</v>
      </c>
      <c r="I13" s="18">
        <v>0</v>
      </c>
      <c r="J13" s="21"/>
    </row>
    <row r="14" spans="1:15" x14ac:dyDescent="0.25">
      <c r="A14" s="22"/>
      <c r="B14" s="14"/>
      <c r="C14" s="14"/>
      <c r="D14" s="14"/>
      <c r="E14" s="14"/>
      <c r="F14" s="14"/>
      <c r="G14" s="14"/>
      <c r="H14" s="14"/>
      <c r="I14" s="14"/>
      <c r="J14" s="15"/>
    </row>
    <row r="15" spans="1:15" x14ac:dyDescent="0.25">
      <c r="A15" s="16" t="s">
        <v>24</v>
      </c>
      <c r="B15" s="18">
        <v>0</v>
      </c>
      <c r="C15" s="18">
        <v>0</v>
      </c>
      <c r="D15" s="18">
        <v>0</v>
      </c>
      <c r="E15" s="18">
        <v>0</v>
      </c>
      <c r="F15" s="18">
        <v>0</v>
      </c>
      <c r="G15" s="18">
        <v>0</v>
      </c>
      <c r="H15" s="18">
        <v>0</v>
      </c>
      <c r="I15" s="18">
        <v>0</v>
      </c>
      <c r="J15" s="15"/>
      <c r="K15" s="83"/>
      <c r="L15" t="s">
        <v>80</v>
      </c>
      <c r="M15" s="56" t="s">
        <v>84</v>
      </c>
      <c r="O15" s="23"/>
    </row>
    <row r="16" spans="1:15" x14ac:dyDescent="0.25">
      <c r="A16" s="22"/>
      <c r="B16" s="14"/>
      <c r="C16" s="14"/>
      <c r="D16" s="14"/>
      <c r="E16" s="14"/>
      <c r="F16" s="14"/>
      <c r="G16" s="14"/>
      <c r="H16" s="14"/>
      <c r="I16" s="14"/>
      <c r="J16" s="15"/>
      <c r="K16" s="83" t="s">
        <v>81</v>
      </c>
      <c r="L16" s="84"/>
      <c r="M16" s="85"/>
      <c r="N16" s="85"/>
      <c r="O16" s="86">
        <f>+L16+M16+N16</f>
        <v>0</v>
      </c>
    </row>
    <row r="17" spans="1:16" ht="25.5" x14ac:dyDescent="0.25">
      <c r="A17" s="25" t="s">
        <v>25</v>
      </c>
      <c r="B17" s="18">
        <v>0</v>
      </c>
      <c r="C17" s="18">
        <v>0</v>
      </c>
      <c r="D17" s="18">
        <v>0</v>
      </c>
      <c r="E17" s="18">
        <v>0</v>
      </c>
      <c r="F17" s="18">
        <v>0</v>
      </c>
      <c r="G17" s="18">
        <v>0</v>
      </c>
      <c r="H17" s="18">
        <v>0</v>
      </c>
      <c r="I17" s="18">
        <v>0</v>
      </c>
      <c r="J17" s="15"/>
      <c r="K17" s="58" t="s">
        <v>45</v>
      </c>
      <c r="L17" s="50">
        <f>500+1500</f>
        <v>2000</v>
      </c>
      <c r="M17" s="50">
        <v>250</v>
      </c>
      <c r="N17" s="88"/>
      <c r="O17" s="51">
        <f>+L17+M17+N17</f>
        <v>2250</v>
      </c>
    </row>
    <row r="18" spans="1:16" x14ac:dyDescent="0.25">
      <c r="A18" s="22"/>
      <c r="B18" s="52"/>
      <c r="C18" s="52"/>
      <c r="D18" s="14"/>
      <c r="E18" s="14"/>
      <c r="F18" s="14"/>
      <c r="G18" s="14"/>
      <c r="H18" s="14"/>
      <c r="I18" s="14"/>
      <c r="J18" s="15"/>
      <c r="K18" s="59" t="s">
        <v>69</v>
      </c>
      <c r="L18" s="57"/>
      <c r="M18" s="51"/>
      <c r="N18" s="51"/>
      <c r="O18" s="51">
        <f>+L18+M18+N18</f>
        <v>0</v>
      </c>
      <c r="P18" s="58"/>
    </row>
    <row r="19" spans="1:16" ht="26.25" x14ac:dyDescent="0.25">
      <c r="A19" s="13" t="s">
        <v>26</v>
      </c>
      <c r="B19" s="14"/>
      <c r="C19" s="14"/>
      <c r="D19" s="14"/>
      <c r="E19" s="14"/>
      <c r="F19" s="14"/>
      <c r="G19" s="14"/>
      <c r="H19" s="14"/>
      <c r="I19" s="14"/>
      <c r="J19" s="15"/>
      <c r="K19" s="58"/>
      <c r="L19" s="56"/>
      <c r="M19" s="56"/>
      <c r="N19" s="56"/>
      <c r="O19" s="77"/>
      <c r="P19" s="58"/>
    </row>
    <row r="20" spans="1:16" x14ac:dyDescent="0.25">
      <c r="A20" s="26" t="s">
        <v>27</v>
      </c>
      <c r="B20" s="82">
        <v>15000</v>
      </c>
      <c r="C20" s="52">
        <v>15000</v>
      </c>
      <c r="D20" s="18">
        <v>0</v>
      </c>
      <c r="E20" s="18">
        <v>0</v>
      </c>
      <c r="F20" s="18">
        <v>0</v>
      </c>
      <c r="G20" s="18">
        <v>0</v>
      </c>
      <c r="H20" s="18">
        <v>0</v>
      </c>
      <c r="I20" s="18">
        <v>0</v>
      </c>
      <c r="J20" s="15"/>
      <c r="K20" s="58"/>
      <c r="L20" s="56"/>
      <c r="M20" s="56"/>
      <c r="N20" s="56"/>
      <c r="O20" s="56"/>
      <c r="P20" s="58"/>
    </row>
    <row r="21" spans="1:16" x14ac:dyDescent="0.25">
      <c r="A21" s="22"/>
      <c r="B21" s="14"/>
      <c r="C21" s="14"/>
      <c r="D21" s="14"/>
      <c r="E21" s="14"/>
      <c r="F21" s="14"/>
      <c r="G21" s="14"/>
      <c r="H21" s="14"/>
      <c r="I21" s="14"/>
      <c r="J21" s="15"/>
      <c r="K21" s="58"/>
      <c r="L21" s="56" t="s">
        <v>79</v>
      </c>
      <c r="M21" s="56" t="s">
        <v>84</v>
      </c>
      <c r="N21" s="56"/>
      <c r="O21" s="56"/>
      <c r="P21" s="58"/>
    </row>
    <row r="22" spans="1:16" x14ac:dyDescent="0.25">
      <c r="A22" s="22" t="s">
        <v>28</v>
      </c>
      <c r="B22" s="27">
        <v>448551.7</v>
      </c>
      <c r="C22" s="81">
        <v>448551.7</v>
      </c>
      <c r="D22" s="18">
        <v>0</v>
      </c>
      <c r="E22" s="20">
        <v>0</v>
      </c>
      <c r="F22" s="18">
        <v>0</v>
      </c>
      <c r="G22" s="18">
        <v>0</v>
      </c>
      <c r="H22" s="18">
        <v>0</v>
      </c>
      <c r="I22" s="18">
        <v>0</v>
      </c>
      <c r="J22" s="15"/>
      <c r="K22" s="58" t="s">
        <v>64</v>
      </c>
      <c r="L22" s="54">
        <v>226835</v>
      </c>
      <c r="M22" s="55">
        <v>113417.5</v>
      </c>
      <c r="N22" s="55"/>
      <c r="O22" s="51">
        <f>+L22+M22+N22</f>
        <v>340252.5</v>
      </c>
      <c r="P22" s="58"/>
    </row>
    <row r="23" spans="1:16" x14ac:dyDescent="0.25">
      <c r="A23" s="26" t="s">
        <v>29</v>
      </c>
      <c r="B23" s="18"/>
      <c r="C23" s="18"/>
      <c r="D23" s="18"/>
      <c r="E23" s="18"/>
      <c r="F23" s="18"/>
      <c r="G23" s="18"/>
      <c r="H23" s="18"/>
      <c r="I23" s="18"/>
      <c r="J23" s="15"/>
      <c r="K23" s="58" t="s">
        <v>50</v>
      </c>
      <c r="L23" s="56">
        <v>13378</v>
      </c>
      <c r="M23" s="56">
        <v>9121.2000000000007</v>
      </c>
      <c r="N23" s="77"/>
      <c r="O23" s="51">
        <f>+L23+M23+N23</f>
        <v>22499.200000000001</v>
      </c>
      <c r="P23" s="58"/>
    </row>
    <row r="24" spans="1:16" x14ac:dyDescent="0.25">
      <c r="A24" s="26" t="s">
        <v>30</v>
      </c>
      <c r="B24" s="14"/>
      <c r="C24" s="14"/>
      <c r="D24" s="14"/>
      <c r="E24" s="14"/>
      <c r="F24" s="14"/>
      <c r="G24" s="14"/>
      <c r="H24" s="14"/>
      <c r="I24" s="14"/>
      <c r="J24" s="15"/>
      <c r="K24" s="58" t="s">
        <v>82</v>
      </c>
      <c r="L24" s="50"/>
      <c r="M24" s="50">
        <v>55000</v>
      </c>
      <c r="N24" s="50"/>
      <c r="O24" s="51">
        <f t="shared" ref="O24:O29" si="0">+L24+M24+N24</f>
        <v>55000</v>
      </c>
      <c r="P24" s="58"/>
    </row>
    <row r="25" spans="1:16" x14ac:dyDescent="0.25">
      <c r="A25" s="16"/>
      <c r="B25" s="27"/>
      <c r="C25" s="27"/>
      <c r="D25" s="32"/>
      <c r="E25" s="32"/>
      <c r="F25" s="32"/>
      <c r="G25" s="32"/>
      <c r="H25" s="32"/>
      <c r="I25" s="32"/>
      <c r="J25" s="21"/>
      <c r="K25" s="58" t="s">
        <v>83</v>
      </c>
      <c r="L25" s="50"/>
      <c r="M25" s="96">
        <v>10000</v>
      </c>
      <c r="N25" s="50"/>
      <c r="O25" s="51">
        <f t="shared" si="0"/>
        <v>10000</v>
      </c>
      <c r="P25" s="58"/>
    </row>
    <row r="26" spans="1:16" x14ac:dyDescent="0.25">
      <c r="A26" s="34" t="s">
        <v>32</v>
      </c>
      <c r="B26" s="35">
        <f>SUM(B20:B25)</f>
        <v>463551.7</v>
      </c>
      <c r="C26" s="35">
        <f>SUM(C20:C25)</f>
        <v>463551.7</v>
      </c>
      <c r="D26" s="36"/>
      <c r="E26" s="35">
        <v>0</v>
      </c>
      <c r="F26" s="35">
        <v>0</v>
      </c>
      <c r="G26" s="36"/>
      <c r="H26" s="36"/>
      <c r="I26" s="36"/>
      <c r="J26" s="37"/>
      <c r="K26" s="59" t="s">
        <v>85</v>
      </c>
      <c r="L26" s="95">
        <v>5000</v>
      </c>
      <c r="M26" s="51"/>
      <c r="N26" s="51"/>
      <c r="O26" s="51">
        <f t="shared" si="0"/>
        <v>5000</v>
      </c>
      <c r="P26" s="58"/>
    </row>
    <row r="27" spans="1:16" x14ac:dyDescent="0.25">
      <c r="A27" s="38"/>
      <c r="B27" s="39"/>
      <c r="C27" s="39"/>
      <c r="D27" s="40"/>
      <c r="E27" s="39"/>
      <c r="F27" s="39"/>
      <c r="G27" s="40"/>
      <c r="H27" s="40"/>
      <c r="I27" s="40"/>
      <c r="J27" s="40"/>
      <c r="K27" s="78" t="s">
        <v>73</v>
      </c>
      <c r="L27" s="79">
        <v>14400</v>
      </c>
      <c r="M27" s="80">
        <v>14400</v>
      </c>
      <c r="N27" s="80"/>
      <c r="O27" s="80">
        <f t="shared" si="0"/>
        <v>28800</v>
      </c>
      <c r="P27" s="58"/>
    </row>
    <row r="28" spans="1:16" x14ac:dyDescent="0.25">
      <c r="A28" s="2" t="s">
        <v>33</v>
      </c>
      <c r="F28" s="2" t="s">
        <v>34</v>
      </c>
      <c r="K28" s="78" t="s">
        <v>74</v>
      </c>
      <c r="L28" s="79"/>
      <c r="M28" s="80"/>
      <c r="N28" s="80"/>
      <c r="O28" s="80"/>
      <c r="P28" s="58"/>
    </row>
    <row r="29" spans="1:16" x14ac:dyDescent="0.25">
      <c r="B29" s="99" t="s">
        <v>35</v>
      </c>
      <c r="C29" s="99"/>
      <c r="D29" s="99"/>
      <c r="G29" s="99" t="s">
        <v>36</v>
      </c>
      <c r="H29" s="99"/>
      <c r="I29" s="99"/>
      <c r="K29" s="78" t="s">
        <v>75</v>
      </c>
      <c r="L29" s="79"/>
      <c r="M29" s="80"/>
      <c r="N29" s="80"/>
      <c r="O29" s="80">
        <f t="shared" si="0"/>
        <v>0</v>
      </c>
      <c r="P29" s="58"/>
    </row>
    <row r="30" spans="1:16" x14ac:dyDescent="0.25">
      <c r="B30" s="97" t="s">
        <v>37</v>
      </c>
      <c r="C30" s="97"/>
      <c r="D30" s="97"/>
      <c r="G30" s="97" t="s">
        <v>38</v>
      </c>
      <c r="H30" s="97"/>
      <c r="I30" s="97"/>
      <c r="K30" s="59"/>
      <c r="L30" s="75">
        <f>+L17+L22+L23+L27</f>
        <v>256613</v>
      </c>
      <c r="M30" s="75">
        <f>+M17+M22+M23+M24+M27</f>
        <v>192188.7</v>
      </c>
      <c r="N30" s="75">
        <f t="shared" ref="N30" si="1">SUM(N22:N29)</f>
        <v>0</v>
      </c>
      <c r="O30" s="76">
        <f>SUM(O17:O29)</f>
        <v>463801.7</v>
      </c>
      <c r="P30" s="58"/>
    </row>
    <row r="31" spans="1:16" x14ac:dyDescent="0.25">
      <c r="K31" s="58"/>
      <c r="L31" s="57">
        <f>+L26</f>
        <v>5000</v>
      </c>
      <c r="M31" s="51">
        <f>+M25</f>
        <v>10000</v>
      </c>
      <c r="N31" s="51"/>
      <c r="O31" s="56">
        <f>+O30-O25-O26</f>
        <v>448801.7</v>
      </c>
      <c r="P31" s="58"/>
    </row>
    <row r="32" spans="1:16" x14ac:dyDescent="0.25">
      <c r="A32" s="2" t="s">
        <v>39</v>
      </c>
      <c r="K32" s="58"/>
      <c r="L32" s="57"/>
      <c r="M32" s="51"/>
      <c r="N32" s="51"/>
      <c r="O32" s="56">
        <f>+O31+L31+M31</f>
        <v>463801.7</v>
      </c>
      <c r="P32" s="58"/>
    </row>
    <row r="33" spans="1:16" x14ac:dyDescent="0.25">
      <c r="K33" s="58"/>
      <c r="L33" s="57"/>
      <c r="M33" s="51"/>
      <c r="N33" s="51"/>
      <c r="O33" s="56"/>
      <c r="P33" s="58"/>
    </row>
    <row r="34" spans="1:16" x14ac:dyDescent="0.25">
      <c r="B34" s="99" t="s">
        <v>40</v>
      </c>
      <c r="C34" s="99"/>
      <c r="D34" s="99"/>
      <c r="F34" s="41" t="s">
        <v>41</v>
      </c>
      <c r="G34" s="100"/>
      <c r="H34" s="101"/>
      <c r="K34" s="58"/>
      <c r="L34" s="58"/>
      <c r="M34" s="58"/>
      <c r="N34" s="58"/>
      <c r="O34" s="56"/>
      <c r="P34" s="56"/>
    </row>
    <row r="35" spans="1:16" x14ac:dyDescent="0.25">
      <c r="B35" s="97" t="s">
        <v>42</v>
      </c>
      <c r="C35" s="97"/>
      <c r="D35" s="97"/>
      <c r="K35" s="58"/>
      <c r="L35" s="58"/>
      <c r="M35" s="58"/>
      <c r="N35" s="58"/>
      <c r="O35" s="60"/>
      <c r="P35" s="56"/>
    </row>
    <row r="36" spans="1:16" x14ac:dyDescent="0.25">
      <c r="K36" s="58"/>
      <c r="L36" s="58"/>
      <c r="M36" s="58"/>
      <c r="N36" s="58"/>
      <c r="O36" s="56"/>
      <c r="P36" s="56"/>
    </row>
    <row r="37" spans="1:16" x14ac:dyDescent="0.25">
      <c r="A37" s="98" t="s">
        <v>43</v>
      </c>
      <c r="B37" s="98"/>
      <c r="C37" s="98"/>
      <c r="D37" s="98"/>
      <c r="E37" s="98"/>
      <c r="F37" s="98"/>
      <c r="G37" s="98"/>
      <c r="H37" s="98"/>
      <c r="I37" s="98"/>
      <c r="J37" s="98"/>
      <c r="K37" s="58"/>
      <c r="L37" s="58"/>
      <c r="M37" s="58"/>
      <c r="N37" s="58"/>
      <c r="O37" s="56"/>
      <c r="P37" s="24"/>
    </row>
    <row r="38" spans="1:16" x14ac:dyDescent="0.25">
      <c r="A38" s="98"/>
      <c r="B38" s="98"/>
      <c r="C38" s="98"/>
      <c r="D38" s="98"/>
      <c r="E38" s="98"/>
      <c r="F38" s="98"/>
      <c r="G38" s="98"/>
      <c r="H38" s="98"/>
      <c r="I38" s="98"/>
      <c r="J38" s="98"/>
      <c r="L38" s="58"/>
      <c r="M38" s="58"/>
      <c r="N38" s="58"/>
      <c r="O38" s="56"/>
    </row>
    <row r="39" spans="1:16" x14ac:dyDescent="0.25">
      <c r="L39" s="58"/>
      <c r="M39" s="58"/>
      <c r="N39" s="58"/>
      <c r="O39" s="24"/>
    </row>
    <row r="40" spans="1:16" x14ac:dyDescent="0.25">
      <c r="O40" s="24"/>
    </row>
    <row r="41" spans="1:16" x14ac:dyDescent="0.25">
      <c r="O41" s="24"/>
    </row>
    <row r="42" spans="1:16" x14ac:dyDescent="0.25">
      <c r="O42" s="24"/>
    </row>
    <row r="43" spans="1:16" x14ac:dyDescent="0.25">
      <c r="O43" s="24"/>
    </row>
    <row r="44" spans="1:16" x14ac:dyDescent="0.25">
      <c r="O44" s="24"/>
    </row>
    <row r="45" spans="1:16" x14ac:dyDescent="0.25">
      <c r="O45" s="24"/>
    </row>
    <row r="46" spans="1:16" x14ac:dyDescent="0.25">
      <c r="O46" s="24"/>
    </row>
    <row r="47" spans="1:16" x14ac:dyDescent="0.25">
      <c r="O47" s="24"/>
    </row>
    <row r="48" spans="1:16" x14ac:dyDescent="0.25">
      <c r="O48" s="42"/>
    </row>
  </sheetData>
  <mergeCells count="17">
    <mergeCell ref="A3:J3"/>
    <mergeCell ref="A4:J4"/>
    <mergeCell ref="A5:J5"/>
    <mergeCell ref="A10:A11"/>
    <mergeCell ref="B10:B11"/>
    <mergeCell ref="C10:C11"/>
    <mergeCell ref="D10:D11"/>
    <mergeCell ref="E10:E11"/>
    <mergeCell ref="F10:I10"/>
    <mergeCell ref="B35:D35"/>
    <mergeCell ref="A37:J38"/>
    <mergeCell ref="B29:D29"/>
    <mergeCell ref="G29:I29"/>
    <mergeCell ref="B30:D30"/>
    <mergeCell ref="G30:I30"/>
    <mergeCell ref="B34:D34"/>
    <mergeCell ref="G34:H34"/>
  </mergeCells>
  <printOptions horizontalCentered="1"/>
  <pageMargins left="0.2" right="0" top="0.25" bottom="0.5" header="0.3" footer="0.3"/>
  <pageSetup paperSize="9" scale="90"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opLeftCell="A16" workbookViewId="0">
      <selection activeCell="A16" sqref="A1:XFD1048576"/>
    </sheetView>
  </sheetViews>
  <sheetFormatPr defaultRowHeight="15" x14ac:dyDescent="0.25"/>
  <cols>
    <col min="1" max="1" width="18.140625" customWidth="1"/>
    <col min="2" max="3" width="13.28515625" bestFit="1" customWidth="1"/>
    <col min="5" max="5" width="11.5703125" bestFit="1" customWidth="1"/>
    <col min="10" max="10" width="21.42578125" customWidth="1"/>
    <col min="12" max="12" width="12.140625" bestFit="1" customWidth="1"/>
    <col min="13" max="14" width="11.5703125" bestFit="1" customWidth="1"/>
    <col min="15" max="15" width="14.140625" customWidth="1"/>
  </cols>
  <sheetData>
    <row r="1" spans="1:15" x14ac:dyDescent="0.25">
      <c r="J1" s="89" t="s">
        <v>0</v>
      </c>
    </row>
    <row r="3" spans="1:15" x14ac:dyDescent="0.25">
      <c r="A3" s="102" t="s">
        <v>1</v>
      </c>
      <c r="B3" s="102"/>
      <c r="C3" s="102"/>
      <c r="D3" s="102"/>
      <c r="E3" s="102"/>
      <c r="F3" s="102"/>
      <c r="G3" s="102"/>
      <c r="H3" s="102"/>
      <c r="I3" s="102"/>
      <c r="J3" s="102"/>
    </row>
    <row r="4" spans="1:15" x14ac:dyDescent="0.25">
      <c r="A4" s="102" t="s">
        <v>2</v>
      </c>
      <c r="B4" s="102"/>
      <c r="C4" s="102"/>
      <c r="D4" s="102"/>
      <c r="E4" s="102"/>
      <c r="F4" s="102"/>
      <c r="G4" s="102"/>
      <c r="H4" s="102"/>
      <c r="I4" s="102"/>
      <c r="J4" s="102"/>
    </row>
    <row r="5" spans="1:15" x14ac:dyDescent="0.25">
      <c r="A5" s="102" t="s">
        <v>78</v>
      </c>
      <c r="B5" s="102"/>
      <c r="C5" s="102"/>
      <c r="D5" s="102"/>
      <c r="E5" s="102"/>
      <c r="F5" s="102"/>
      <c r="G5" s="102"/>
      <c r="H5" s="102"/>
      <c r="I5" s="102"/>
      <c r="J5" s="102"/>
    </row>
    <row r="7" spans="1:15" x14ac:dyDescent="0.25">
      <c r="A7" s="2" t="s">
        <v>3</v>
      </c>
      <c r="B7" s="3" t="s">
        <v>4</v>
      </c>
      <c r="C7" s="3"/>
      <c r="D7" s="3"/>
      <c r="I7" s="4" t="s">
        <v>5</v>
      </c>
      <c r="J7" s="5"/>
    </row>
    <row r="8" spans="1:15" x14ac:dyDescent="0.25">
      <c r="A8" s="2" t="s">
        <v>6</v>
      </c>
      <c r="B8" s="6">
        <v>526</v>
      </c>
      <c r="C8" s="6"/>
      <c r="D8" s="6"/>
      <c r="I8" s="4" t="s">
        <v>7</v>
      </c>
      <c r="J8" s="7" t="s">
        <v>8</v>
      </c>
    </row>
    <row r="9" spans="1:15" x14ac:dyDescent="0.25">
      <c r="I9" s="4" t="s">
        <v>9</v>
      </c>
      <c r="J9" s="8">
        <v>148</v>
      </c>
    </row>
    <row r="10" spans="1:15" ht="15" customHeight="1" x14ac:dyDescent="0.25">
      <c r="A10" s="103" t="s">
        <v>10</v>
      </c>
      <c r="B10" s="105" t="s">
        <v>11</v>
      </c>
      <c r="C10" s="107" t="s">
        <v>12</v>
      </c>
      <c r="D10" s="109" t="s">
        <v>13</v>
      </c>
      <c r="E10" s="105" t="s">
        <v>14</v>
      </c>
      <c r="F10" s="111" t="s">
        <v>15</v>
      </c>
      <c r="G10" s="112"/>
      <c r="H10" s="112"/>
      <c r="I10" s="113"/>
      <c r="J10" s="9" t="s">
        <v>16</v>
      </c>
    </row>
    <row r="11" spans="1:15" ht="34.5" x14ac:dyDescent="0.25">
      <c r="A11" s="104"/>
      <c r="B11" s="106"/>
      <c r="C11" s="108"/>
      <c r="D11" s="110"/>
      <c r="E11" s="106"/>
      <c r="F11" s="90" t="s">
        <v>17</v>
      </c>
      <c r="G11" s="91" t="s">
        <v>18</v>
      </c>
      <c r="H11" s="91" t="s">
        <v>19</v>
      </c>
      <c r="I11" s="91" t="s">
        <v>20</v>
      </c>
      <c r="J11" s="12" t="s">
        <v>21</v>
      </c>
    </row>
    <row r="12" spans="1:15" ht="26.25" x14ac:dyDescent="0.25">
      <c r="A12" s="13" t="s">
        <v>22</v>
      </c>
      <c r="B12" s="14"/>
      <c r="C12" s="14"/>
      <c r="D12" s="14"/>
      <c r="E12" s="14"/>
      <c r="F12" s="14"/>
      <c r="G12" s="14"/>
      <c r="H12" s="14"/>
      <c r="I12" s="14"/>
      <c r="J12" s="15"/>
    </row>
    <row r="13" spans="1:15" x14ac:dyDescent="0.25">
      <c r="A13" s="16" t="s">
        <v>23</v>
      </c>
      <c r="B13" s="20">
        <v>0</v>
      </c>
      <c r="C13" s="20">
        <v>0</v>
      </c>
      <c r="D13" s="19">
        <v>0</v>
      </c>
      <c r="E13" s="20">
        <v>0</v>
      </c>
      <c r="F13" s="20">
        <v>0</v>
      </c>
      <c r="G13" s="18">
        <v>0</v>
      </c>
      <c r="H13" s="18">
        <v>0</v>
      </c>
      <c r="I13" s="18">
        <v>0</v>
      </c>
      <c r="J13" s="21"/>
    </row>
    <row r="14" spans="1:15" x14ac:dyDescent="0.25">
      <c r="A14" s="22"/>
      <c r="B14" s="14"/>
      <c r="C14" s="14"/>
      <c r="D14" s="14"/>
      <c r="E14" s="14"/>
      <c r="F14" s="14"/>
      <c r="G14" s="14"/>
      <c r="H14" s="14"/>
      <c r="I14" s="14"/>
      <c r="J14" s="15"/>
    </row>
    <row r="15" spans="1:15" x14ac:dyDescent="0.25">
      <c r="A15" s="16" t="s">
        <v>24</v>
      </c>
      <c r="B15" s="18">
        <v>0</v>
      </c>
      <c r="C15" s="18">
        <v>0</v>
      </c>
      <c r="D15" s="18">
        <v>0</v>
      </c>
      <c r="E15" s="18">
        <v>0</v>
      </c>
      <c r="F15" s="18">
        <v>0</v>
      </c>
      <c r="G15" s="18">
        <v>0</v>
      </c>
      <c r="H15" s="18">
        <v>0</v>
      </c>
      <c r="I15" s="18">
        <v>0</v>
      </c>
      <c r="J15" s="15"/>
      <c r="K15" s="83"/>
      <c r="L15" t="s">
        <v>80</v>
      </c>
      <c r="M15" s="56" t="s">
        <v>84</v>
      </c>
      <c r="N15" t="s">
        <v>86</v>
      </c>
      <c r="O15" s="23"/>
    </row>
    <row r="16" spans="1:15" x14ac:dyDescent="0.25">
      <c r="A16" s="22"/>
      <c r="B16" s="14"/>
      <c r="C16" s="14"/>
      <c r="D16" s="14"/>
      <c r="E16" s="14"/>
      <c r="F16" s="14"/>
      <c r="G16" s="14"/>
      <c r="H16" s="14"/>
      <c r="I16" s="14"/>
      <c r="J16" s="15"/>
      <c r="K16" s="83" t="s">
        <v>81</v>
      </c>
      <c r="L16" s="84"/>
      <c r="M16" s="85"/>
      <c r="N16" s="85"/>
      <c r="O16" s="86">
        <f>+L16+M16+N16</f>
        <v>0</v>
      </c>
    </row>
    <row r="17" spans="1:16" ht="25.5" x14ac:dyDescent="0.25">
      <c r="A17" s="25" t="s">
        <v>25</v>
      </c>
      <c r="B17" s="18">
        <v>0</v>
      </c>
      <c r="C17" s="18">
        <v>0</v>
      </c>
      <c r="D17" s="18">
        <v>0</v>
      </c>
      <c r="E17" s="18">
        <v>0</v>
      </c>
      <c r="F17" s="18">
        <v>0</v>
      </c>
      <c r="G17" s="18">
        <v>0</v>
      </c>
      <c r="H17" s="18">
        <v>0</v>
      </c>
      <c r="I17" s="18">
        <v>0</v>
      </c>
      <c r="J17" s="15"/>
      <c r="K17" s="58" t="s">
        <v>45</v>
      </c>
      <c r="L17" s="50">
        <f>500+1500</f>
        <v>2000</v>
      </c>
      <c r="M17" s="50">
        <v>250</v>
      </c>
      <c r="N17" s="88">
        <v>1000</v>
      </c>
      <c r="O17" s="51">
        <f>+L17+M17+N17</f>
        <v>3250</v>
      </c>
    </row>
    <row r="18" spans="1:16" x14ac:dyDescent="0.25">
      <c r="A18" s="22"/>
      <c r="B18" s="52"/>
      <c r="C18" s="52"/>
      <c r="D18" s="14"/>
      <c r="E18" s="14"/>
      <c r="F18" s="14"/>
      <c r="G18" s="14"/>
      <c r="H18" s="14"/>
      <c r="I18" s="14"/>
      <c r="J18" s="15"/>
      <c r="K18" s="59" t="s">
        <v>69</v>
      </c>
      <c r="L18" s="57"/>
      <c r="M18" s="51"/>
      <c r="N18" s="51"/>
      <c r="O18" s="51">
        <f>+L18+M18+N18</f>
        <v>0</v>
      </c>
      <c r="P18" s="58"/>
    </row>
    <row r="19" spans="1:16" ht="26.25" x14ac:dyDescent="0.25">
      <c r="A19" s="13" t="s">
        <v>26</v>
      </c>
      <c r="B19" s="14"/>
      <c r="C19" s="14"/>
      <c r="D19" s="14"/>
      <c r="E19" s="14"/>
      <c r="F19" s="14"/>
      <c r="G19" s="14"/>
      <c r="H19" s="14"/>
      <c r="I19" s="14"/>
      <c r="J19" s="15"/>
      <c r="K19" s="58"/>
      <c r="L19" s="56"/>
      <c r="M19" s="56"/>
      <c r="N19" s="56"/>
      <c r="O19" s="77"/>
      <c r="P19" s="58"/>
    </row>
    <row r="20" spans="1:16" x14ac:dyDescent="0.25">
      <c r="A20" s="26" t="s">
        <v>27</v>
      </c>
      <c r="B20" s="82">
        <v>15000</v>
      </c>
      <c r="C20" s="52">
        <v>15000</v>
      </c>
      <c r="D20" s="18">
        <v>0</v>
      </c>
      <c r="E20" s="18">
        <v>0</v>
      </c>
      <c r="F20" s="18">
        <v>0</v>
      </c>
      <c r="G20" s="18">
        <v>0</v>
      </c>
      <c r="H20" s="18">
        <v>0</v>
      </c>
      <c r="I20" s="18">
        <v>0</v>
      </c>
      <c r="J20" s="15"/>
      <c r="K20" s="58"/>
      <c r="L20" s="56"/>
      <c r="M20" s="56"/>
      <c r="N20" s="56"/>
      <c r="O20" s="56"/>
      <c r="P20" s="58"/>
    </row>
    <row r="21" spans="1:16" x14ac:dyDescent="0.25">
      <c r="A21" s="22"/>
      <c r="B21" s="14"/>
      <c r="C21" s="14"/>
      <c r="D21" s="14"/>
      <c r="E21" s="14"/>
      <c r="F21" s="14"/>
      <c r="G21" s="14"/>
      <c r="H21" s="14"/>
      <c r="I21" s="14"/>
      <c r="J21" s="15"/>
      <c r="K21" s="58"/>
      <c r="L21" s="56" t="s">
        <v>79</v>
      </c>
      <c r="M21" s="56" t="s">
        <v>84</v>
      </c>
      <c r="N21" s="56"/>
      <c r="O21" s="56"/>
      <c r="P21" s="58"/>
    </row>
    <row r="22" spans="1:16" x14ac:dyDescent="0.25">
      <c r="A22" s="22" t="s">
        <v>28</v>
      </c>
      <c r="B22" s="27">
        <v>567476</v>
      </c>
      <c r="C22" s="81">
        <v>567476</v>
      </c>
      <c r="D22" s="18">
        <v>0</v>
      </c>
      <c r="E22" s="20">
        <v>0</v>
      </c>
      <c r="F22" s="18">
        <v>0</v>
      </c>
      <c r="G22" s="18">
        <v>0</v>
      </c>
      <c r="H22" s="18">
        <v>0</v>
      </c>
      <c r="I22" s="18">
        <v>0</v>
      </c>
      <c r="J22" s="15"/>
      <c r="K22" s="58" t="s">
        <v>64</v>
      </c>
      <c r="L22" s="54">
        <v>226835</v>
      </c>
      <c r="M22" s="55">
        <v>113417.5</v>
      </c>
      <c r="N22" s="55">
        <v>113417.5</v>
      </c>
      <c r="O22" s="51">
        <f>+L22+M22+N22</f>
        <v>453670</v>
      </c>
      <c r="P22" s="58"/>
    </row>
    <row r="23" spans="1:16" x14ac:dyDescent="0.25">
      <c r="A23" s="26" t="s">
        <v>29</v>
      </c>
      <c r="B23" s="18"/>
      <c r="C23" s="18"/>
      <c r="D23" s="18"/>
      <c r="E23" s="18"/>
      <c r="F23" s="18"/>
      <c r="G23" s="18"/>
      <c r="H23" s="18"/>
      <c r="I23" s="18"/>
      <c r="J23" s="15"/>
      <c r="K23" s="58" t="s">
        <v>50</v>
      </c>
      <c r="L23" s="56">
        <v>13378</v>
      </c>
      <c r="M23" s="56">
        <v>9121.2000000000007</v>
      </c>
      <c r="N23" s="77">
        <v>4256.8</v>
      </c>
      <c r="O23" s="51">
        <f>+L23+M23+N23</f>
        <v>26756</v>
      </c>
      <c r="P23" s="58"/>
    </row>
    <row r="24" spans="1:16" x14ac:dyDescent="0.25">
      <c r="A24" s="26" t="s">
        <v>30</v>
      </c>
      <c r="B24" s="14"/>
      <c r="C24" s="14"/>
      <c r="D24" s="14"/>
      <c r="E24" s="14"/>
      <c r="F24" s="14"/>
      <c r="G24" s="14"/>
      <c r="H24" s="14"/>
      <c r="I24" s="14"/>
      <c r="J24" s="15"/>
      <c r="K24" s="58" t="s">
        <v>82</v>
      </c>
      <c r="L24" s="50"/>
      <c r="M24" s="50">
        <v>55000</v>
      </c>
      <c r="N24" s="50"/>
      <c r="O24" s="51">
        <f t="shared" ref="O24:O29" si="0">+L24+M24+N24</f>
        <v>55000</v>
      </c>
      <c r="P24" s="58"/>
    </row>
    <row r="25" spans="1:16" x14ac:dyDescent="0.25">
      <c r="A25" s="16"/>
      <c r="B25" s="27"/>
      <c r="C25" s="27"/>
      <c r="D25" s="32"/>
      <c r="E25" s="32"/>
      <c r="F25" s="32"/>
      <c r="G25" s="32"/>
      <c r="H25" s="32"/>
      <c r="I25" s="32"/>
      <c r="J25" s="21"/>
      <c r="K25" s="58" t="s">
        <v>83</v>
      </c>
      <c r="L25" s="50"/>
      <c r="M25" s="96">
        <v>10000</v>
      </c>
      <c r="N25" s="50"/>
      <c r="O25" s="51">
        <f t="shared" si="0"/>
        <v>10000</v>
      </c>
      <c r="P25" s="58"/>
    </row>
    <row r="26" spans="1:16" x14ac:dyDescent="0.25">
      <c r="A26" s="34" t="s">
        <v>32</v>
      </c>
      <c r="B26" s="35">
        <f>SUM(B20:B25)</f>
        <v>582476</v>
      </c>
      <c r="C26" s="35">
        <f>SUM(C20:C25)</f>
        <v>582476</v>
      </c>
      <c r="D26" s="36"/>
      <c r="E26" s="35">
        <v>0</v>
      </c>
      <c r="F26" s="35">
        <v>0</v>
      </c>
      <c r="G26" s="36"/>
      <c r="H26" s="36"/>
      <c r="I26" s="36"/>
      <c r="J26" s="37"/>
      <c r="K26" s="59" t="s">
        <v>85</v>
      </c>
      <c r="L26" s="95">
        <v>5000</v>
      </c>
      <c r="M26" s="51"/>
      <c r="N26" s="51"/>
      <c r="O26" s="51">
        <f t="shared" si="0"/>
        <v>5000</v>
      </c>
      <c r="P26" s="58"/>
    </row>
    <row r="27" spans="1:16" x14ac:dyDescent="0.25">
      <c r="A27" s="38"/>
      <c r="B27" s="39"/>
      <c r="C27" s="39"/>
      <c r="D27" s="40"/>
      <c r="E27" s="39"/>
      <c r="F27" s="39"/>
      <c r="G27" s="40"/>
      <c r="H27" s="40"/>
      <c r="I27" s="40"/>
      <c r="J27" s="40"/>
      <c r="K27" s="78" t="s">
        <v>73</v>
      </c>
      <c r="L27" s="79">
        <v>14400</v>
      </c>
      <c r="M27" s="80">
        <v>14400</v>
      </c>
      <c r="N27" s="80"/>
      <c r="O27" s="80">
        <f t="shared" si="0"/>
        <v>28800</v>
      </c>
      <c r="P27" s="58"/>
    </row>
    <row r="28" spans="1:16" x14ac:dyDescent="0.25">
      <c r="A28" s="2" t="s">
        <v>33</v>
      </c>
      <c r="F28" s="2" t="s">
        <v>34</v>
      </c>
      <c r="K28" s="78" t="s">
        <v>74</v>
      </c>
      <c r="L28" s="79"/>
      <c r="M28" s="80"/>
      <c r="N28" s="80"/>
      <c r="O28" s="80"/>
      <c r="P28" s="58"/>
    </row>
    <row r="29" spans="1:16" x14ac:dyDescent="0.25">
      <c r="B29" s="99" t="s">
        <v>35</v>
      </c>
      <c r="C29" s="99"/>
      <c r="D29" s="99"/>
      <c r="G29" s="99" t="s">
        <v>36</v>
      </c>
      <c r="H29" s="99"/>
      <c r="I29" s="99"/>
      <c r="K29" s="78" t="s">
        <v>75</v>
      </c>
      <c r="L29" s="79"/>
      <c r="M29" s="80"/>
      <c r="N29" s="80"/>
      <c r="O29" s="80">
        <f t="shared" si="0"/>
        <v>0</v>
      </c>
      <c r="P29" s="58"/>
    </row>
    <row r="30" spans="1:16" x14ac:dyDescent="0.25">
      <c r="B30" s="97" t="s">
        <v>37</v>
      </c>
      <c r="C30" s="97"/>
      <c r="D30" s="97"/>
      <c r="G30" s="97" t="s">
        <v>38</v>
      </c>
      <c r="H30" s="97"/>
      <c r="I30" s="97"/>
      <c r="K30" s="59"/>
      <c r="L30" s="75">
        <f>SUM(L17:L29)</f>
        <v>261613</v>
      </c>
      <c r="M30" s="75">
        <f>SUM(M17:M29)</f>
        <v>202188.7</v>
      </c>
      <c r="N30" s="75">
        <f>SUM(N17:N29)</f>
        <v>118674.3</v>
      </c>
      <c r="O30" s="76">
        <f>SUM(O17:O29)</f>
        <v>582476</v>
      </c>
      <c r="P30" s="58"/>
    </row>
    <row r="31" spans="1:16" x14ac:dyDescent="0.25">
      <c r="K31" s="58"/>
      <c r="L31" s="57"/>
      <c r="M31" s="51"/>
      <c r="N31" s="51"/>
      <c r="O31" s="56">
        <f>+L30+M30+N30</f>
        <v>582476</v>
      </c>
      <c r="P31" s="58"/>
    </row>
    <row r="32" spans="1:16" x14ac:dyDescent="0.25">
      <c r="A32" s="2" t="s">
        <v>39</v>
      </c>
      <c r="K32" s="58"/>
      <c r="L32" s="57"/>
      <c r="M32" s="51"/>
      <c r="N32" s="51"/>
      <c r="O32" s="56">
        <f>+O30-O25-O26</f>
        <v>567476</v>
      </c>
      <c r="P32" s="58"/>
    </row>
    <row r="33" spans="1:16" x14ac:dyDescent="0.25">
      <c r="K33" s="58"/>
      <c r="L33" s="57"/>
      <c r="M33" s="51"/>
      <c r="N33" s="51"/>
      <c r="O33" s="56"/>
      <c r="P33" s="58"/>
    </row>
    <row r="34" spans="1:16" x14ac:dyDescent="0.25">
      <c r="B34" s="99" t="s">
        <v>40</v>
      </c>
      <c r="C34" s="99"/>
      <c r="D34" s="99"/>
      <c r="F34" s="41" t="s">
        <v>41</v>
      </c>
      <c r="G34" s="100">
        <v>42709</v>
      </c>
      <c r="H34" s="101"/>
      <c r="K34" s="58"/>
      <c r="L34" s="58"/>
      <c r="M34" s="58"/>
      <c r="N34" s="58"/>
      <c r="O34" s="56"/>
      <c r="P34" s="56"/>
    </row>
    <row r="35" spans="1:16" x14ac:dyDescent="0.25">
      <c r="B35" s="97" t="s">
        <v>42</v>
      </c>
      <c r="C35" s="97"/>
      <c r="D35" s="97"/>
      <c r="K35" s="58"/>
      <c r="L35" s="58"/>
      <c r="M35" s="58"/>
      <c r="N35" s="58"/>
      <c r="O35" s="60"/>
      <c r="P35" s="56"/>
    </row>
    <row r="36" spans="1:16" x14ac:dyDescent="0.25">
      <c r="K36" s="58"/>
      <c r="L36" s="58" t="s">
        <v>87</v>
      </c>
      <c r="M36" s="58"/>
      <c r="N36" s="58"/>
      <c r="O36" s="56"/>
      <c r="P36" s="56"/>
    </row>
    <row r="37" spans="1:16" ht="15" customHeight="1" x14ac:dyDescent="0.25">
      <c r="A37" s="98" t="s">
        <v>43</v>
      </c>
      <c r="B37" s="98"/>
      <c r="C37" s="98"/>
      <c r="D37" s="98"/>
      <c r="E37" s="98"/>
      <c r="F37" s="98"/>
      <c r="G37" s="98"/>
      <c r="H37" s="98"/>
      <c r="I37" s="98"/>
      <c r="J37" s="98"/>
      <c r="K37" s="58"/>
      <c r="L37" s="58"/>
      <c r="M37" s="58"/>
      <c r="N37" s="58"/>
      <c r="O37" s="56"/>
      <c r="P37" s="24"/>
    </row>
    <row r="38" spans="1:16" x14ac:dyDescent="0.25">
      <c r="A38" s="98"/>
      <c r="B38" s="98"/>
      <c r="C38" s="98"/>
      <c r="D38" s="98"/>
      <c r="E38" s="98"/>
      <c r="F38" s="98"/>
      <c r="G38" s="98"/>
      <c r="H38" s="98"/>
      <c r="I38" s="98"/>
      <c r="J38" s="98"/>
      <c r="L38" s="58"/>
      <c r="M38" s="58"/>
      <c r="N38" s="58"/>
      <c r="O38" s="56"/>
    </row>
    <row r="39" spans="1:16" x14ac:dyDescent="0.25">
      <c r="L39" s="58"/>
      <c r="M39" s="58"/>
      <c r="N39" s="58"/>
      <c r="O39" s="24"/>
    </row>
    <row r="40" spans="1:16" x14ac:dyDescent="0.25">
      <c r="O40" s="24"/>
    </row>
    <row r="41" spans="1:16" x14ac:dyDescent="0.25">
      <c r="O41" s="24"/>
    </row>
    <row r="42" spans="1:16" x14ac:dyDescent="0.25">
      <c r="O42" s="24"/>
    </row>
    <row r="43" spans="1:16" x14ac:dyDescent="0.25">
      <c r="O43" s="24"/>
    </row>
    <row r="44" spans="1:16" x14ac:dyDescent="0.25">
      <c r="O44" s="24"/>
    </row>
    <row r="45" spans="1:16" x14ac:dyDescent="0.25">
      <c r="O45" s="24"/>
    </row>
    <row r="46" spans="1:16" x14ac:dyDescent="0.25">
      <c r="O46" s="24"/>
    </row>
    <row r="47" spans="1:16" x14ac:dyDescent="0.25">
      <c r="O47" s="24"/>
    </row>
    <row r="48" spans="1:16" x14ac:dyDescent="0.25">
      <c r="O48" s="42"/>
    </row>
  </sheetData>
  <mergeCells count="17">
    <mergeCell ref="A3:J3"/>
    <mergeCell ref="A4:J4"/>
    <mergeCell ref="A5:J5"/>
    <mergeCell ref="A10:A11"/>
    <mergeCell ref="B10:B11"/>
    <mergeCell ref="C10:C11"/>
    <mergeCell ref="D10:D11"/>
    <mergeCell ref="E10:E11"/>
    <mergeCell ref="F10:I10"/>
    <mergeCell ref="B35:D35"/>
    <mergeCell ref="A37:J38"/>
    <mergeCell ref="B29:D29"/>
    <mergeCell ref="G29:I29"/>
    <mergeCell ref="B30:D30"/>
    <mergeCell ref="G30:I30"/>
    <mergeCell ref="B34:D34"/>
    <mergeCell ref="G34:H3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abSelected="1" topLeftCell="A22" workbookViewId="0">
      <selection activeCell="F39" sqref="F39"/>
    </sheetView>
  </sheetViews>
  <sheetFormatPr defaultRowHeight="15" x14ac:dyDescent="0.25"/>
  <cols>
    <col min="1" max="1" width="18.140625" customWidth="1"/>
    <col min="2" max="3" width="13.28515625" bestFit="1" customWidth="1"/>
    <col min="5" max="5" width="11.5703125" bestFit="1" customWidth="1"/>
    <col min="10" max="10" width="21.42578125" customWidth="1"/>
    <col min="12" max="12" width="12.140625" bestFit="1" customWidth="1"/>
    <col min="13" max="14" width="11.5703125" bestFit="1" customWidth="1"/>
    <col min="15" max="15" width="11.5703125" customWidth="1"/>
    <col min="16" max="16" width="14.140625" customWidth="1"/>
  </cols>
  <sheetData>
    <row r="1" spans="1:18" x14ac:dyDescent="0.25">
      <c r="J1" s="92" t="s">
        <v>0</v>
      </c>
    </row>
    <row r="3" spans="1:18" x14ac:dyDescent="0.25">
      <c r="A3" s="102" t="s">
        <v>1</v>
      </c>
      <c r="B3" s="102"/>
      <c r="C3" s="102"/>
      <c r="D3" s="102"/>
      <c r="E3" s="102"/>
      <c r="F3" s="102"/>
      <c r="G3" s="102"/>
      <c r="H3" s="102"/>
      <c r="I3" s="102"/>
      <c r="J3" s="102"/>
    </row>
    <row r="4" spans="1:18" x14ac:dyDescent="0.25">
      <c r="A4" s="102" t="s">
        <v>2</v>
      </c>
      <c r="B4" s="102"/>
      <c r="C4" s="102"/>
      <c r="D4" s="102"/>
      <c r="E4" s="102"/>
      <c r="F4" s="102"/>
      <c r="G4" s="102"/>
      <c r="H4" s="102"/>
      <c r="I4" s="102"/>
      <c r="J4" s="102"/>
    </row>
    <row r="5" spans="1:18" x14ac:dyDescent="0.25">
      <c r="A5" s="102" t="s">
        <v>88</v>
      </c>
      <c r="B5" s="102"/>
      <c r="C5" s="102"/>
      <c r="D5" s="102"/>
      <c r="E5" s="102"/>
      <c r="F5" s="102"/>
      <c r="G5" s="102"/>
      <c r="H5" s="102"/>
      <c r="I5" s="102"/>
      <c r="J5" s="102"/>
    </row>
    <row r="7" spans="1:18" x14ac:dyDescent="0.25">
      <c r="A7" s="2" t="s">
        <v>3</v>
      </c>
      <c r="B7" s="3" t="s">
        <v>4</v>
      </c>
      <c r="C7" s="3"/>
      <c r="D7" s="3"/>
      <c r="I7" s="4" t="s">
        <v>5</v>
      </c>
      <c r="J7" s="5"/>
    </row>
    <row r="8" spans="1:18" x14ac:dyDescent="0.25">
      <c r="A8" s="2" t="s">
        <v>6</v>
      </c>
      <c r="B8" s="6">
        <v>526</v>
      </c>
      <c r="C8" s="6"/>
      <c r="D8" s="6"/>
      <c r="I8" s="4" t="s">
        <v>7</v>
      </c>
      <c r="J8" s="7" t="s">
        <v>8</v>
      </c>
    </row>
    <row r="9" spans="1:18" x14ac:dyDescent="0.25">
      <c r="I9" s="4" t="s">
        <v>9</v>
      </c>
      <c r="J9" s="8">
        <v>148</v>
      </c>
    </row>
    <row r="10" spans="1:18" x14ac:dyDescent="0.25">
      <c r="A10" s="103" t="s">
        <v>10</v>
      </c>
      <c r="B10" s="105" t="s">
        <v>11</v>
      </c>
      <c r="C10" s="107" t="s">
        <v>12</v>
      </c>
      <c r="D10" s="109" t="s">
        <v>13</v>
      </c>
      <c r="E10" s="105" t="s">
        <v>14</v>
      </c>
      <c r="F10" s="111" t="s">
        <v>15</v>
      </c>
      <c r="G10" s="112"/>
      <c r="H10" s="112"/>
      <c r="I10" s="113"/>
      <c r="J10" s="9" t="s">
        <v>16</v>
      </c>
    </row>
    <row r="11" spans="1:18" ht="34.5" x14ac:dyDescent="0.25">
      <c r="A11" s="104"/>
      <c r="B11" s="106"/>
      <c r="C11" s="108"/>
      <c r="D11" s="110"/>
      <c r="E11" s="106"/>
      <c r="F11" s="93" t="s">
        <v>17</v>
      </c>
      <c r="G11" s="94" t="s">
        <v>18</v>
      </c>
      <c r="H11" s="94" t="s">
        <v>19</v>
      </c>
      <c r="I11" s="94" t="s">
        <v>20</v>
      </c>
      <c r="J11" s="12" t="s">
        <v>21</v>
      </c>
    </row>
    <row r="12" spans="1:18" ht="26.25" x14ac:dyDescent="0.25">
      <c r="A12" s="13" t="s">
        <v>22</v>
      </c>
      <c r="B12" s="14"/>
      <c r="C12" s="14"/>
      <c r="D12" s="14"/>
      <c r="E12" s="14"/>
      <c r="F12" s="14"/>
      <c r="G12" s="14"/>
      <c r="H12" s="14"/>
      <c r="I12" s="14"/>
      <c r="J12" s="15"/>
    </row>
    <row r="13" spans="1:18" x14ac:dyDescent="0.25">
      <c r="A13" s="16" t="s">
        <v>23</v>
      </c>
      <c r="B13" s="20">
        <v>0</v>
      </c>
      <c r="C13" s="20">
        <v>0</v>
      </c>
      <c r="D13" s="19">
        <v>0</v>
      </c>
      <c r="E13" s="20">
        <v>0</v>
      </c>
      <c r="F13" s="20">
        <v>0</v>
      </c>
      <c r="G13" s="18">
        <v>0</v>
      </c>
      <c r="H13" s="18">
        <v>0</v>
      </c>
      <c r="I13" s="18">
        <v>0</v>
      </c>
      <c r="J13" s="21"/>
    </row>
    <row r="14" spans="1:18" x14ac:dyDescent="0.25">
      <c r="A14" s="22"/>
      <c r="B14" s="14"/>
      <c r="C14" s="14"/>
      <c r="D14" s="14"/>
      <c r="E14" s="14"/>
      <c r="F14" s="14"/>
      <c r="G14" s="14"/>
      <c r="H14" s="14"/>
      <c r="I14" s="14"/>
      <c r="J14" s="15"/>
    </row>
    <row r="15" spans="1:18" x14ac:dyDescent="0.25">
      <c r="A15" s="16" t="s">
        <v>24</v>
      </c>
      <c r="B15" s="18">
        <v>0</v>
      </c>
      <c r="C15" s="18">
        <v>0</v>
      </c>
      <c r="D15" s="18">
        <v>0</v>
      </c>
      <c r="E15" s="18">
        <v>0</v>
      </c>
      <c r="F15" s="18">
        <v>0</v>
      </c>
      <c r="G15" s="18">
        <v>0</v>
      </c>
      <c r="H15" s="18">
        <v>0</v>
      </c>
      <c r="I15" s="18">
        <v>0</v>
      </c>
      <c r="J15" s="15"/>
      <c r="K15" s="114"/>
      <c r="L15" s="28" t="s">
        <v>80</v>
      </c>
      <c r="M15" s="29" t="s">
        <v>84</v>
      </c>
      <c r="N15" s="28" t="s">
        <v>86</v>
      </c>
      <c r="O15" s="28"/>
      <c r="P15" s="115"/>
      <c r="Q15" s="28"/>
      <c r="R15" s="28"/>
    </row>
    <row r="16" spans="1:18" x14ac:dyDescent="0.25">
      <c r="A16" s="22"/>
      <c r="B16" s="14"/>
      <c r="C16" s="14"/>
      <c r="D16" s="14"/>
      <c r="E16" s="14"/>
      <c r="F16" s="14"/>
      <c r="G16" s="14"/>
      <c r="H16" s="14"/>
      <c r="I16" s="14"/>
      <c r="J16" s="15"/>
      <c r="K16" s="114" t="s">
        <v>81</v>
      </c>
      <c r="L16" s="29"/>
      <c r="M16" s="28"/>
      <c r="N16" s="28"/>
      <c r="O16" s="28"/>
      <c r="P16" s="116">
        <f>+L16+M16+N16</f>
        <v>0</v>
      </c>
      <c r="Q16" s="28"/>
      <c r="R16" s="28"/>
    </row>
    <row r="17" spans="1:18" ht="25.5" x14ac:dyDescent="0.25">
      <c r="A17" s="25" t="s">
        <v>25</v>
      </c>
      <c r="B17" s="18">
        <v>0</v>
      </c>
      <c r="C17" s="18">
        <v>0</v>
      </c>
      <c r="D17" s="18">
        <v>0</v>
      </c>
      <c r="E17" s="18">
        <v>0</v>
      </c>
      <c r="F17" s="18">
        <v>0</v>
      </c>
      <c r="G17" s="18">
        <v>0</v>
      </c>
      <c r="H17" s="18">
        <v>0</v>
      </c>
      <c r="I17" s="18">
        <v>0</v>
      </c>
      <c r="J17" s="15"/>
      <c r="K17" s="28" t="s">
        <v>45</v>
      </c>
      <c r="L17" s="117">
        <f>500+1500</f>
        <v>2000</v>
      </c>
      <c r="M17" s="117">
        <v>250</v>
      </c>
      <c r="N17" s="118">
        <v>1000</v>
      </c>
      <c r="O17" s="118"/>
      <c r="P17" s="119">
        <f>+L17+M17+N17</f>
        <v>3250</v>
      </c>
      <c r="Q17" s="28"/>
      <c r="R17" s="28"/>
    </row>
    <row r="18" spans="1:18" x14ac:dyDescent="0.25">
      <c r="A18" s="22"/>
      <c r="B18" s="52"/>
      <c r="C18" s="52"/>
      <c r="D18" s="14"/>
      <c r="E18" s="14"/>
      <c r="F18" s="14"/>
      <c r="G18" s="14"/>
      <c r="H18" s="14"/>
      <c r="I18" s="14"/>
      <c r="J18" s="15"/>
      <c r="K18" s="120" t="s">
        <v>69</v>
      </c>
      <c r="L18" s="121"/>
      <c r="M18" s="119"/>
      <c r="N18" s="119"/>
      <c r="O18" s="119"/>
      <c r="P18" s="119">
        <f>+L18+M18+N18</f>
        <v>0</v>
      </c>
      <c r="Q18" s="28"/>
      <c r="R18" s="28"/>
    </row>
    <row r="19" spans="1:18" ht="26.25" x14ac:dyDescent="0.25">
      <c r="A19" s="13" t="s">
        <v>26</v>
      </c>
      <c r="B19" s="14"/>
      <c r="C19" s="14"/>
      <c r="D19" s="14"/>
      <c r="E19" s="14"/>
      <c r="F19" s="14"/>
      <c r="G19" s="14"/>
      <c r="H19" s="14"/>
      <c r="I19" s="14"/>
      <c r="J19" s="15"/>
      <c r="K19" s="28"/>
      <c r="L19" s="29"/>
      <c r="M19" s="29"/>
      <c r="N19" s="29"/>
      <c r="O19" s="29"/>
      <c r="P19" s="122"/>
      <c r="Q19" s="28"/>
      <c r="R19" s="28"/>
    </row>
    <row r="20" spans="1:18" x14ac:dyDescent="0.25">
      <c r="A20" s="26" t="s">
        <v>27</v>
      </c>
      <c r="B20" s="82">
        <v>78680</v>
      </c>
      <c r="C20" s="52">
        <v>78680</v>
      </c>
      <c r="D20" s="18">
        <v>0</v>
      </c>
      <c r="E20" s="18">
        <v>0</v>
      </c>
      <c r="F20" s="18">
        <v>0</v>
      </c>
      <c r="G20" s="18">
        <v>0</v>
      </c>
      <c r="H20" s="18">
        <v>0</v>
      </c>
      <c r="I20" s="18">
        <v>0</v>
      </c>
      <c r="J20" s="15"/>
      <c r="K20" s="28"/>
      <c r="L20" s="29"/>
      <c r="M20" s="29"/>
      <c r="N20" s="29"/>
      <c r="O20" s="29"/>
      <c r="P20" s="29"/>
      <c r="Q20" s="28"/>
      <c r="R20" s="28"/>
    </row>
    <row r="21" spans="1:18" x14ac:dyDescent="0.25">
      <c r="A21" s="22"/>
      <c r="B21" s="14"/>
      <c r="C21" s="14"/>
      <c r="D21" s="14"/>
      <c r="E21" s="14"/>
      <c r="F21" s="14"/>
      <c r="G21" s="14"/>
      <c r="H21" s="14"/>
      <c r="I21" s="14"/>
      <c r="J21" s="15"/>
      <c r="K21" s="28"/>
      <c r="L21" s="29" t="s">
        <v>79</v>
      </c>
      <c r="M21" s="29" t="s">
        <v>84</v>
      </c>
      <c r="N21" s="29"/>
      <c r="O21" s="29"/>
      <c r="P21" s="29"/>
      <c r="Q21" s="28"/>
      <c r="R21" s="28"/>
    </row>
    <row r="22" spans="1:18" x14ac:dyDescent="0.25">
      <c r="A22" s="22" t="s">
        <v>28</v>
      </c>
      <c r="B22" s="27">
        <v>1018244</v>
      </c>
      <c r="C22" s="81">
        <v>1018244</v>
      </c>
      <c r="D22" s="18">
        <v>0</v>
      </c>
      <c r="E22" s="20">
        <v>0</v>
      </c>
      <c r="F22" s="18">
        <v>0</v>
      </c>
      <c r="G22" s="18">
        <v>0</v>
      </c>
      <c r="H22" s="18">
        <v>0</v>
      </c>
      <c r="I22" s="18">
        <v>0</v>
      </c>
      <c r="J22" s="15"/>
      <c r="K22" s="28" t="s">
        <v>64</v>
      </c>
      <c r="L22" s="123">
        <v>226835</v>
      </c>
      <c r="M22" s="124">
        <v>113417.5</v>
      </c>
      <c r="N22" s="124">
        <v>113417.5</v>
      </c>
      <c r="O22" s="124">
        <v>226835</v>
      </c>
      <c r="P22" s="119">
        <f>+L22+M22+N22+O22</f>
        <v>680505</v>
      </c>
      <c r="Q22" s="28"/>
      <c r="R22" s="28"/>
    </row>
    <row r="23" spans="1:18" x14ac:dyDescent="0.25">
      <c r="A23" s="26" t="s">
        <v>29</v>
      </c>
      <c r="B23" s="18"/>
      <c r="C23" s="18"/>
      <c r="D23" s="18"/>
      <c r="E23" s="18"/>
      <c r="F23" s="18"/>
      <c r="G23" s="18"/>
      <c r="H23" s="18"/>
      <c r="I23" s="18"/>
      <c r="J23" s="15"/>
      <c r="K23" s="28" t="s">
        <v>50</v>
      </c>
      <c r="L23" s="29">
        <v>13378</v>
      </c>
      <c r="M23" s="29">
        <v>9121.2000000000007</v>
      </c>
      <c r="N23" s="122">
        <v>4256.8</v>
      </c>
      <c r="O23" s="122">
        <v>13378</v>
      </c>
      <c r="P23" s="119">
        <f t="shared" ref="P23:P29" si="0">+L23+M23+N23+O23</f>
        <v>40134</v>
      </c>
      <c r="Q23" s="28"/>
      <c r="R23" s="28"/>
    </row>
    <row r="24" spans="1:18" x14ac:dyDescent="0.25">
      <c r="A24" s="26" t="s">
        <v>30</v>
      </c>
      <c r="B24" s="14"/>
      <c r="C24" s="14"/>
      <c r="D24" s="14"/>
      <c r="E24" s="14"/>
      <c r="F24" s="14"/>
      <c r="G24" s="14"/>
      <c r="H24" s="14"/>
      <c r="I24" s="14"/>
      <c r="J24" s="15"/>
      <c r="K24" s="28" t="s">
        <v>82</v>
      </c>
      <c r="L24" s="117"/>
      <c r="M24" s="117">
        <v>55000</v>
      </c>
      <c r="N24" s="117"/>
      <c r="O24" s="117"/>
      <c r="P24" s="119">
        <f t="shared" si="0"/>
        <v>55000</v>
      </c>
      <c r="Q24" s="28"/>
      <c r="R24" s="28"/>
    </row>
    <row r="25" spans="1:18" x14ac:dyDescent="0.25">
      <c r="A25" s="16"/>
      <c r="B25" s="27"/>
      <c r="C25" s="27"/>
      <c r="D25" s="32"/>
      <c r="E25" s="32"/>
      <c r="F25" s="32"/>
      <c r="G25" s="32"/>
      <c r="H25" s="32"/>
      <c r="I25" s="32"/>
      <c r="J25" s="21"/>
      <c r="K25" s="28" t="s">
        <v>83</v>
      </c>
      <c r="L25" s="117"/>
      <c r="M25" s="128">
        <v>10000</v>
      </c>
      <c r="N25" s="117"/>
      <c r="O25" s="117"/>
      <c r="P25" s="119">
        <f t="shared" si="0"/>
        <v>10000</v>
      </c>
      <c r="Q25" s="28"/>
      <c r="R25" s="28"/>
    </row>
    <row r="26" spans="1:18" x14ac:dyDescent="0.25">
      <c r="A26" s="34" t="s">
        <v>32</v>
      </c>
      <c r="B26" s="35">
        <f>SUM(B20:B25)</f>
        <v>1096924</v>
      </c>
      <c r="C26" s="35">
        <f>SUM(C20:C25)</f>
        <v>1096924</v>
      </c>
      <c r="D26" s="36"/>
      <c r="E26" s="35">
        <v>0</v>
      </c>
      <c r="F26" s="35">
        <v>0</v>
      </c>
      <c r="G26" s="36"/>
      <c r="H26" s="36"/>
      <c r="I26" s="36"/>
      <c r="J26" s="37"/>
      <c r="K26" s="120" t="s">
        <v>85</v>
      </c>
      <c r="L26" s="129">
        <v>5000</v>
      </c>
      <c r="M26" s="119"/>
      <c r="N26" s="119"/>
      <c r="O26" s="119"/>
      <c r="P26" s="119">
        <f t="shared" si="0"/>
        <v>5000</v>
      </c>
      <c r="Q26" s="28"/>
      <c r="R26" s="28"/>
    </row>
    <row r="27" spans="1:18" x14ac:dyDescent="0.25">
      <c r="A27" s="38"/>
      <c r="B27" s="39"/>
      <c r="C27" s="39"/>
      <c r="D27" s="40"/>
      <c r="E27" s="39"/>
      <c r="F27" s="39"/>
      <c r="G27" s="40"/>
      <c r="H27" s="40"/>
      <c r="I27" s="40"/>
      <c r="J27" s="40"/>
      <c r="K27" s="130" t="s">
        <v>73</v>
      </c>
      <c r="L27" s="129">
        <v>14400</v>
      </c>
      <c r="M27" s="131">
        <v>14400</v>
      </c>
      <c r="N27" s="131"/>
      <c r="O27" s="131">
        <v>14400</v>
      </c>
      <c r="P27" s="119">
        <f t="shared" si="0"/>
        <v>43200</v>
      </c>
      <c r="Q27" s="28"/>
      <c r="R27" s="28"/>
    </row>
    <row r="28" spans="1:18" x14ac:dyDescent="0.25">
      <c r="A28" s="2" t="s">
        <v>33</v>
      </c>
      <c r="F28" s="2" t="s">
        <v>34</v>
      </c>
      <c r="K28" s="130" t="s">
        <v>89</v>
      </c>
      <c r="L28" s="129"/>
      <c r="M28" s="131"/>
      <c r="N28" s="131"/>
      <c r="O28" s="131">
        <v>55000</v>
      </c>
      <c r="P28" s="119">
        <f t="shared" si="0"/>
        <v>55000</v>
      </c>
      <c r="Q28" s="28"/>
      <c r="R28" s="28"/>
    </row>
    <row r="29" spans="1:18" x14ac:dyDescent="0.25">
      <c r="B29" s="99" t="s">
        <v>35</v>
      </c>
      <c r="C29" s="99"/>
      <c r="D29" s="99"/>
      <c r="G29" s="99" t="s">
        <v>36</v>
      </c>
      <c r="H29" s="99"/>
      <c r="I29" s="99"/>
      <c r="K29" s="130" t="s">
        <v>90</v>
      </c>
      <c r="L29" s="129"/>
      <c r="M29" s="131"/>
      <c r="N29" s="131"/>
      <c r="O29" s="131">
        <v>204835</v>
      </c>
      <c r="P29" s="119">
        <f t="shared" si="0"/>
        <v>204835</v>
      </c>
      <c r="Q29" s="28"/>
      <c r="R29" s="28"/>
    </row>
    <row r="30" spans="1:18" x14ac:dyDescent="0.25">
      <c r="B30" s="97" t="s">
        <v>37</v>
      </c>
      <c r="C30" s="97"/>
      <c r="D30" s="97"/>
      <c r="G30" s="97" t="s">
        <v>38</v>
      </c>
      <c r="H30" s="97"/>
      <c r="I30" s="97"/>
      <c r="K30" s="120"/>
      <c r="L30" s="125">
        <f>SUM(L17:L29)</f>
        <v>261613</v>
      </c>
      <c r="M30" s="125">
        <f>SUM(M17:M29)</f>
        <v>202188.7</v>
      </c>
      <c r="N30" s="125">
        <f>SUM(N17:N29)</f>
        <v>118674.3</v>
      </c>
      <c r="O30" s="125">
        <f>SUM(O22:O29)</f>
        <v>514448</v>
      </c>
      <c r="P30" s="126">
        <f>SUM(P17:P29)</f>
        <v>1096924</v>
      </c>
      <c r="Q30" s="28"/>
      <c r="R30" s="28"/>
    </row>
    <row r="31" spans="1:18" x14ac:dyDescent="0.25">
      <c r="K31" s="28"/>
      <c r="L31" s="121"/>
      <c r="M31" s="119"/>
      <c r="N31" s="119"/>
      <c r="O31" s="119"/>
      <c r="P31" s="29">
        <f>+L30+M30+N30+O30</f>
        <v>1096924</v>
      </c>
      <c r="Q31" s="28"/>
      <c r="R31" s="28"/>
    </row>
    <row r="32" spans="1:18" x14ac:dyDescent="0.25">
      <c r="A32" s="2" t="s">
        <v>39</v>
      </c>
      <c r="K32" s="28"/>
      <c r="L32" s="121"/>
      <c r="M32" s="119"/>
      <c r="N32" s="119"/>
      <c r="O32" s="119"/>
      <c r="P32" s="29">
        <f>+P31-O39</f>
        <v>1018244</v>
      </c>
      <c r="Q32" s="28"/>
      <c r="R32" s="28"/>
    </row>
    <row r="33" spans="1:18" x14ac:dyDescent="0.25">
      <c r="K33" s="28"/>
      <c r="L33" s="121"/>
      <c r="M33" s="119"/>
      <c r="N33" s="119"/>
      <c r="O33" s="119"/>
      <c r="P33" s="29"/>
      <c r="Q33" s="28"/>
      <c r="R33" s="28"/>
    </row>
    <row r="34" spans="1:18" x14ac:dyDescent="0.25">
      <c r="B34" s="99" t="s">
        <v>40</v>
      </c>
      <c r="C34" s="99"/>
      <c r="D34" s="99"/>
      <c r="F34" s="41" t="s">
        <v>41</v>
      </c>
      <c r="G34" s="100">
        <v>42746</v>
      </c>
      <c r="H34" s="101"/>
      <c r="K34" s="28"/>
      <c r="L34" s="28"/>
      <c r="M34" s="28"/>
      <c r="N34" s="28" t="s">
        <v>91</v>
      </c>
      <c r="O34" s="29">
        <v>5280</v>
      </c>
      <c r="P34" s="29"/>
      <c r="Q34" s="29"/>
      <c r="R34" s="28"/>
    </row>
    <row r="35" spans="1:18" x14ac:dyDescent="0.25">
      <c r="B35" s="97" t="s">
        <v>42</v>
      </c>
      <c r="C35" s="97"/>
      <c r="D35" s="97"/>
      <c r="K35" s="28"/>
      <c r="L35" s="28"/>
      <c r="M35" s="28"/>
      <c r="N35" s="28"/>
      <c r="O35" s="29">
        <v>20000</v>
      </c>
      <c r="P35" s="127"/>
      <c r="Q35" s="29"/>
      <c r="R35" s="28"/>
    </row>
    <row r="36" spans="1:18" x14ac:dyDescent="0.25">
      <c r="K36" s="28"/>
      <c r="L36" s="28"/>
      <c r="M36" s="28"/>
      <c r="N36" s="28"/>
      <c r="O36" s="29">
        <v>38400</v>
      </c>
      <c r="P36" s="29"/>
      <c r="Q36" s="29"/>
      <c r="R36" s="28"/>
    </row>
    <row r="37" spans="1:18" ht="15" customHeight="1" x14ac:dyDescent="0.25">
      <c r="A37" s="98" t="s">
        <v>43</v>
      </c>
      <c r="B37" s="98"/>
      <c r="C37" s="98"/>
      <c r="D37" s="98"/>
      <c r="E37" s="98"/>
      <c r="F37" s="98"/>
      <c r="G37" s="98"/>
      <c r="H37" s="98"/>
      <c r="I37" s="98"/>
      <c r="J37" s="98"/>
      <c r="K37" s="28"/>
      <c r="L37" s="28"/>
      <c r="M37" s="28"/>
      <c r="N37" s="28"/>
      <c r="O37" s="29">
        <v>10000</v>
      </c>
      <c r="P37" s="29"/>
      <c r="Q37" s="29"/>
      <c r="R37" s="28"/>
    </row>
    <row r="38" spans="1:18" x14ac:dyDescent="0.25">
      <c r="A38" s="98"/>
      <c r="B38" s="98"/>
      <c r="C38" s="98"/>
      <c r="D38" s="98"/>
      <c r="E38" s="98"/>
      <c r="F38" s="98"/>
      <c r="G38" s="98"/>
      <c r="H38" s="98"/>
      <c r="I38" s="98"/>
      <c r="J38" s="98"/>
      <c r="K38" s="28"/>
      <c r="L38" s="28"/>
      <c r="M38" s="28"/>
      <c r="N38" s="28"/>
      <c r="O38" s="29">
        <v>5000</v>
      </c>
      <c r="P38" s="29"/>
      <c r="Q38" s="28"/>
      <c r="R38" s="28"/>
    </row>
    <row r="39" spans="1:18" x14ac:dyDescent="0.25">
      <c r="K39" s="28"/>
      <c r="L39" s="28"/>
      <c r="M39" s="28"/>
      <c r="N39" s="28"/>
      <c r="O39" s="132">
        <f>SUM(O34:O38)</f>
        <v>78680</v>
      </c>
      <c r="P39" s="29"/>
      <c r="Q39" s="28"/>
      <c r="R39" s="28"/>
    </row>
    <row r="40" spans="1:18" x14ac:dyDescent="0.25">
      <c r="K40" s="28"/>
      <c r="L40" s="28"/>
      <c r="M40" s="28"/>
      <c r="N40" s="28"/>
      <c r="O40" s="28"/>
      <c r="P40" s="29"/>
      <c r="Q40" s="28"/>
      <c r="R40" s="28"/>
    </row>
    <row r="41" spans="1:18" x14ac:dyDescent="0.25">
      <c r="K41" s="28"/>
      <c r="L41" s="28"/>
      <c r="M41" s="28"/>
      <c r="N41" s="28"/>
      <c r="O41" s="28"/>
      <c r="P41" s="29"/>
      <c r="Q41" s="28"/>
      <c r="R41" s="28"/>
    </row>
    <row r="42" spans="1:18" x14ac:dyDescent="0.25">
      <c r="K42" s="28"/>
      <c r="L42" s="28"/>
      <c r="M42" s="28"/>
      <c r="N42" s="28"/>
      <c r="O42" s="28"/>
      <c r="P42" s="29"/>
      <c r="Q42" s="28"/>
      <c r="R42" s="28"/>
    </row>
    <row r="43" spans="1:18" x14ac:dyDescent="0.25">
      <c r="P43" s="24"/>
    </row>
    <row r="44" spans="1:18" x14ac:dyDescent="0.25">
      <c r="P44" s="24"/>
    </row>
    <row r="45" spans="1:18" x14ac:dyDescent="0.25">
      <c r="P45" s="24"/>
    </row>
    <row r="46" spans="1:18" x14ac:dyDescent="0.25">
      <c r="P46" s="24"/>
    </row>
    <row r="47" spans="1:18" x14ac:dyDescent="0.25">
      <c r="P47" s="24"/>
    </row>
    <row r="48" spans="1:18" x14ac:dyDescent="0.25">
      <c r="P48" s="42"/>
    </row>
  </sheetData>
  <mergeCells count="17">
    <mergeCell ref="B35:D35"/>
    <mergeCell ref="A37:J38"/>
    <mergeCell ref="B29:D29"/>
    <mergeCell ref="G29:I29"/>
    <mergeCell ref="B30:D30"/>
    <mergeCell ref="G30:I30"/>
    <mergeCell ref="B34:D34"/>
    <mergeCell ref="G34:H34"/>
    <mergeCell ref="A3:J3"/>
    <mergeCell ref="A4:J4"/>
    <mergeCell ref="A5:J5"/>
    <mergeCell ref="A10:A11"/>
    <mergeCell ref="B10:B11"/>
    <mergeCell ref="C10:C11"/>
    <mergeCell ref="D10:D11"/>
    <mergeCell ref="E10:E11"/>
    <mergeCell ref="F10:I10"/>
  </mergeCells>
  <pageMargins left="0.7" right="0.7" top="0.5" bottom="0.5" header="0.3" footer="0.3"/>
  <pageSetup paperSize="9" scale="85"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0316</vt:lpstr>
      <vt:lpstr>0616</vt:lpstr>
      <vt:lpstr>0916</vt:lpstr>
      <vt:lpstr>111516</vt:lpstr>
      <vt:lpstr>113016</vt:lpstr>
      <vt:lpstr>123116</vt:lpstr>
      <vt:lpstr>'111516'!Print_Area</vt:lpstr>
      <vt:lpstr>'123116'!Print_Area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Asus</cp:lastModifiedBy>
  <cp:lastPrinted>2017-01-16T06:19:32Z</cp:lastPrinted>
  <dcterms:created xsi:type="dcterms:W3CDTF">2016-04-04T01:18:54Z</dcterms:created>
  <dcterms:modified xsi:type="dcterms:W3CDTF">2017-02-02T00:19:30Z</dcterms:modified>
</cp:coreProperties>
</file>